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9c52215d8fe6910/Documenten/"/>
    </mc:Choice>
  </mc:AlternateContent>
  <xr:revisionPtr revIDLastSave="0" documentId="8_{1F0A8662-33B8-4BD5-BC95-AA27D50B6436}" xr6:coauthVersionLast="47" xr6:coauthVersionMax="47" xr10:uidLastSave="{00000000-0000-0000-0000-000000000000}"/>
  <bookViews>
    <workbookView xWindow="-108" yWindow="-108" windowWidth="23256" windowHeight="12456" activeTab="2" xr2:uid="{E222C7FD-0032-4DC0-9172-CCBF854262BD}"/>
  </bookViews>
  <sheets>
    <sheet name="Inv Begr" sheetId="1" r:id="rId1"/>
    <sheet name="Begr 3 jr" sheetId="2" r:id="rId2"/>
    <sheet name="Dekkingspla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7" i="3" l="1"/>
  <c r="G27" i="3"/>
  <c r="E27" i="3"/>
  <c r="C27" i="3"/>
  <c r="F24" i="3"/>
  <c r="D24" i="3"/>
  <c r="B24" i="3"/>
  <c r="H24" i="3" s="1"/>
  <c r="H25" i="3"/>
  <c r="F26" i="3"/>
  <c r="F25" i="3"/>
  <c r="L26" i="3"/>
  <c r="D25" i="3"/>
  <c r="B25" i="3"/>
  <c r="H12" i="3"/>
  <c r="H13" i="3"/>
  <c r="H14" i="3"/>
  <c r="H15" i="3"/>
  <c r="H16" i="3"/>
  <c r="H17" i="3"/>
  <c r="H18" i="3"/>
  <c r="H11" i="3"/>
  <c r="G19" i="3"/>
  <c r="C19" i="3"/>
  <c r="D19" i="3"/>
  <c r="D26" i="3" s="1"/>
  <c r="E19" i="3"/>
  <c r="F19" i="3"/>
  <c r="B19" i="3"/>
  <c r="H8" i="3"/>
  <c r="H6" i="3"/>
  <c r="H7" i="3"/>
  <c r="H5" i="3"/>
  <c r="F30" i="2"/>
  <c r="F5" i="2"/>
  <c r="F6" i="2"/>
  <c r="F7" i="2"/>
  <c r="F8" i="2"/>
  <c r="J10" i="2"/>
  <c r="J4" i="2"/>
  <c r="H26" i="3" l="1"/>
  <c r="B26" i="3"/>
  <c r="H19" i="3"/>
  <c r="E9" i="3"/>
  <c r="G9" i="3"/>
  <c r="C9" i="3"/>
  <c r="H30" i="1"/>
  <c r="F9" i="2"/>
  <c r="F10" i="2"/>
  <c r="F11" i="2"/>
  <c r="F12" i="2"/>
  <c r="F13" i="2"/>
  <c r="F14" i="2"/>
  <c r="F15" i="2"/>
  <c r="F16" i="2"/>
  <c r="F18" i="2"/>
  <c r="F19" i="2"/>
  <c r="F20" i="2"/>
  <c r="F21" i="2"/>
  <c r="F23" i="2"/>
  <c r="F24" i="2"/>
  <c r="F25" i="2"/>
  <c r="F29" i="2" s="1"/>
  <c r="F26" i="2"/>
  <c r="F27" i="2"/>
  <c r="F28" i="2"/>
  <c r="F4" i="2"/>
  <c r="D29" i="2"/>
  <c r="C29" i="2"/>
  <c r="E29" i="2"/>
  <c r="D22" i="2"/>
  <c r="E22" i="2"/>
  <c r="C22" i="2"/>
  <c r="D17" i="2"/>
  <c r="E17" i="2"/>
  <c r="F17" i="2" s="1"/>
  <c r="C17" i="2"/>
  <c r="C8" i="2"/>
  <c r="C30" i="2" s="1"/>
  <c r="N14" i="2"/>
  <c r="N13" i="2"/>
  <c r="D8" i="2"/>
  <c r="E8" i="2"/>
  <c r="H19" i="1"/>
  <c r="H10" i="1"/>
  <c r="D30" i="2" l="1"/>
  <c r="E3" i="3" s="1"/>
  <c r="F22" i="2"/>
  <c r="E30" i="2"/>
  <c r="G3" i="3" s="1"/>
  <c r="C3" i="3"/>
  <c r="H9" i="3"/>
  <c r="H31" i="1"/>
  <c r="H33" i="1" s="1"/>
  <c r="H3" i="3" l="1"/>
</calcChain>
</file>

<file path=xl/sharedStrings.xml><?xml version="1.0" encoding="utf-8"?>
<sst xmlns="http://schemas.openxmlformats.org/spreadsheetml/2006/main" count="97" uniqueCount="88">
  <si>
    <r>
      <rPr>
        <b/>
        <sz val="10"/>
        <rFont val="Arial"/>
        <family val="2"/>
      </rPr>
      <t>Jaar 0</t>
    </r>
  </si>
  <si>
    <r>
      <rPr>
        <b/>
        <sz val="10"/>
        <rFont val="Arial"/>
        <family val="2"/>
      </rPr>
      <t>Startkosten</t>
    </r>
  </si>
  <si>
    <r>
      <rPr>
        <sz val="10"/>
        <rFont val="Arial"/>
        <family val="2"/>
      </rPr>
      <t>Oprichtingsakte / Inschrijving KvK / Bankrekening</t>
    </r>
  </si>
  <si>
    <r>
      <rPr>
        <sz val="10"/>
        <rFont val="Arial"/>
        <family val="2"/>
      </rPr>
      <t>Borgsom locatie + huur tijdens opbouw</t>
    </r>
  </si>
  <si>
    <r>
      <rPr>
        <sz val="10"/>
        <rFont val="Arial"/>
        <family val="2"/>
      </rPr>
      <t>Website domein + design / email adressen</t>
    </r>
  </si>
  <si>
    <r>
      <rPr>
        <sz val="10"/>
        <rFont val="Arial"/>
        <family val="2"/>
      </rPr>
      <t>Advertenties en reclame rondom opening</t>
    </r>
  </si>
  <si>
    <r>
      <rPr>
        <sz val="10"/>
        <rFont val="Arial"/>
        <family val="2"/>
      </rPr>
      <t>Kosten opening</t>
    </r>
  </si>
  <si>
    <r>
      <rPr>
        <b/>
        <sz val="10"/>
        <rFont val="Arial"/>
        <family val="2"/>
      </rPr>
      <t>totaal Startkosten</t>
    </r>
  </si>
  <si>
    <r>
      <rPr>
        <b/>
        <sz val="10"/>
        <rFont val="Arial"/>
        <family val="2"/>
      </rPr>
      <t>Aanpassing gebouw</t>
    </r>
  </si>
  <si>
    <r>
      <rPr>
        <sz val="10"/>
        <rFont val="Arial"/>
        <family val="2"/>
      </rPr>
      <t>Schilderwerk, deels met vrijwilligers</t>
    </r>
  </si>
  <si>
    <r>
      <rPr>
        <sz val="10"/>
        <rFont val="Arial"/>
        <family val="2"/>
      </rPr>
      <t>Water / gas / elektriciteit werkzaamheden</t>
    </r>
  </si>
  <si>
    <r>
      <rPr>
        <sz val="10"/>
        <rFont val="Arial"/>
        <family val="2"/>
      </rPr>
      <t>Verlichting</t>
    </r>
  </si>
  <si>
    <r>
      <rPr>
        <sz val="10"/>
        <rFont val="Arial"/>
        <family val="2"/>
      </rPr>
      <t>Lichtwering</t>
    </r>
  </si>
  <si>
    <r>
      <rPr>
        <sz val="10"/>
        <rFont val="Arial"/>
        <family val="2"/>
      </rPr>
      <t>Installatie inbraakbeveiliging</t>
    </r>
  </si>
  <si>
    <r>
      <rPr>
        <sz val="10"/>
        <rFont val="Arial"/>
        <family val="2"/>
      </rPr>
      <t>Pantry met apparatuur</t>
    </r>
  </si>
  <si>
    <r>
      <rPr>
        <b/>
        <sz val="10"/>
        <rFont val="Arial"/>
        <family val="2"/>
      </rPr>
      <t>totaal Aanpassing gebouw</t>
    </r>
  </si>
  <si>
    <r>
      <rPr>
        <b/>
        <sz val="10"/>
        <rFont val="Arial"/>
        <family val="2"/>
      </rPr>
      <t>Inrichtingskosten</t>
    </r>
  </si>
  <si>
    <r>
      <rPr>
        <sz val="10"/>
        <rFont val="Arial"/>
        <family val="2"/>
      </rPr>
      <t>Servies, bestek, e.d.</t>
    </r>
  </si>
  <si>
    <r>
      <rPr>
        <sz val="10"/>
        <rFont val="Arial"/>
        <family val="2"/>
      </rPr>
      <t>Huiskamertafel 3,6 m met 12 stoelen</t>
    </r>
  </si>
  <si>
    <r>
      <rPr>
        <sz val="10"/>
        <rFont val="Arial"/>
        <family val="2"/>
      </rPr>
      <t>Zithoek met tafeltje</t>
    </r>
  </si>
  <si>
    <r>
      <rPr>
        <sz val="10"/>
        <rFont val="Arial"/>
        <family val="2"/>
      </rPr>
      <t>6 Café tafels met 4 stoelen</t>
    </r>
  </si>
  <si>
    <r>
      <rPr>
        <sz val="10"/>
        <rFont val="Arial"/>
        <family val="2"/>
      </rPr>
      <t>2 Vergadertafels met 6 stoelen</t>
    </r>
  </si>
  <si>
    <r>
      <rPr>
        <sz val="10"/>
        <rFont val="Arial"/>
        <family val="2"/>
      </rPr>
      <t>2 Vloerkleden</t>
    </r>
  </si>
  <si>
    <r>
      <rPr>
        <sz val="10"/>
        <rFont val="Arial"/>
        <family val="2"/>
      </rPr>
      <t>Geluidinstallatie</t>
    </r>
  </si>
  <si>
    <r>
      <rPr>
        <sz val="10"/>
        <rFont val="Arial"/>
        <family val="2"/>
      </rPr>
      <t>Boeken, materiaal dagbesteding</t>
    </r>
  </si>
  <si>
    <r>
      <rPr>
        <b/>
        <sz val="10"/>
        <rFont val="Arial"/>
        <family val="2"/>
      </rPr>
      <t>totaal Inrichtingskosten</t>
    </r>
  </si>
  <si>
    <r>
      <rPr>
        <b/>
        <sz val="10"/>
        <rFont val="Arial"/>
        <family val="2"/>
      </rPr>
      <t>Subtotaal Opstart / Investering</t>
    </r>
  </si>
  <si>
    <r>
      <rPr>
        <sz val="10"/>
        <rFont val="Arial"/>
        <family val="2"/>
      </rPr>
      <t>Onvoorzien</t>
    </r>
  </si>
  <si>
    <r>
      <rPr>
        <b/>
        <sz val="10"/>
        <rFont val="Arial"/>
        <family val="2"/>
      </rPr>
      <t>TOTAAL</t>
    </r>
  </si>
  <si>
    <t>Jaar 1</t>
  </si>
  <si>
    <r>
      <rPr>
        <b/>
        <sz val="10"/>
        <rFont val="Arial"/>
        <family val="2"/>
      </rPr>
      <t>Personeel</t>
    </r>
  </si>
  <si>
    <r>
      <rPr>
        <sz val="10"/>
        <rFont val="Arial"/>
        <family val="2"/>
      </rPr>
      <t>Coördinator ½ fte</t>
    </r>
    <r>
      <rPr>
        <sz val="10"/>
        <rFont val="Arial"/>
      </rPr>
      <t xml:space="preserve">  per jaar oplopend naar 2 dagen</t>
    </r>
  </si>
  <si>
    <r>
      <rPr>
        <sz val="10"/>
        <rFont val="Arial"/>
        <family val="2"/>
      </rPr>
      <t>Vrijwilligers (10-12)</t>
    </r>
  </si>
  <si>
    <r>
      <rPr>
        <sz val="10"/>
        <rFont val="Arial"/>
        <family val="2"/>
      </rPr>
      <t>Reiskosten coördinator, vrijwilligers</t>
    </r>
  </si>
  <si>
    <r>
      <rPr>
        <b/>
        <sz val="10"/>
        <rFont val="Arial"/>
        <family val="2"/>
      </rPr>
      <t>Huisvesting</t>
    </r>
  </si>
  <si>
    <r>
      <rPr>
        <sz val="10"/>
        <rFont val="Arial"/>
        <family val="2"/>
      </rPr>
      <t>Huur</t>
    </r>
  </si>
  <si>
    <r>
      <rPr>
        <sz val="10"/>
        <rFont val="Arial"/>
        <family val="2"/>
      </rPr>
      <t>Gas / water / licht</t>
    </r>
  </si>
  <si>
    <r>
      <rPr>
        <sz val="10"/>
        <rFont val="Arial"/>
        <family val="2"/>
      </rPr>
      <t>TV / internet</t>
    </r>
  </si>
  <si>
    <r>
      <rPr>
        <sz val="10"/>
        <rFont val="Arial"/>
        <family val="2"/>
      </rPr>
      <t>Inventaris verzekering</t>
    </r>
  </si>
  <si>
    <r>
      <rPr>
        <sz val="10"/>
        <rFont val="Arial"/>
        <family val="2"/>
      </rPr>
      <t>Beveiliging abonnement</t>
    </r>
  </si>
  <si>
    <r>
      <rPr>
        <sz val="10"/>
        <rFont val="Arial"/>
        <family val="2"/>
      </rPr>
      <t>Schoonmaak</t>
    </r>
  </si>
  <si>
    <r>
      <rPr>
        <b/>
        <sz val="10"/>
        <rFont val="Arial"/>
        <family val="2"/>
      </rPr>
      <t>Huiskamer en activiteiten</t>
    </r>
  </si>
  <si>
    <r>
      <rPr>
        <sz val="10"/>
        <rFont val="Arial"/>
        <family val="2"/>
      </rPr>
      <t>Koﬃe, thee, frisdranken. e.d.</t>
    </r>
  </si>
  <si>
    <r>
      <rPr>
        <sz val="10"/>
        <rFont val="Arial"/>
        <family val="2"/>
      </rPr>
      <t>Materiaal dagbesteding, abonnementen</t>
    </r>
  </si>
  <si>
    <r>
      <rPr>
        <sz val="10"/>
        <rFont val="Arial"/>
        <family val="2"/>
      </rPr>
      <t>Uitstapjes, bijzondere bijeenkomsten</t>
    </r>
  </si>
  <si>
    <r>
      <rPr>
        <b/>
        <sz val="10"/>
        <rFont val="Arial"/>
        <family val="2"/>
      </rPr>
      <t>Beheer</t>
    </r>
  </si>
  <si>
    <r>
      <rPr>
        <sz val="10"/>
        <rFont val="Arial"/>
        <family val="2"/>
      </rPr>
      <t>Bestuurdersaansprakelijkheid verzekering</t>
    </r>
  </si>
  <si>
    <r>
      <rPr>
        <sz val="10"/>
        <rFont val="Arial"/>
        <family val="2"/>
      </rPr>
      <t>Administratiekosten</t>
    </r>
  </si>
  <si>
    <r>
      <rPr>
        <sz val="10"/>
        <rFont val="Arial"/>
        <family val="2"/>
      </rPr>
      <t>Kantoorkosten, drukwerk</t>
    </r>
  </si>
  <si>
    <r>
      <rPr>
        <sz val="10"/>
        <rFont val="Arial"/>
        <family val="2"/>
      </rPr>
      <t>Reiskosten bestuur</t>
    </r>
  </si>
  <si>
    <r>
      <rPr>
        <sz val="10"/>
        <rFont val="Arial"/>
        <family val="2"/>
      </rPr>
      <t>Bankkosten</t>
    </r>
  </si>
  <si>
    <r>
      <rPr>
        <b/>
        <sz val="10"/>
        <rFont val="Arial"/>
        <family val="2"/>
      </rPr>
      <t>TOTAAL KOSTEN</t>
    </r>
  </si>
  <si>
    <r>
      <rPr>
        <sz val="10"/>
        <rFont val="Arial"/>
        <family val="2"/>
      </rPr>
      <t>Jaar 1</t>
    </r>
  </si>
  <si>
    <r>
      <rPr>
        <sz val="10"/>
        <rFont val="Arial"/>
        <family val="2"/>
      </rPr>
      <t>Jaar 2</t>
    </r>
  </si>
  <si>
    <r>
      <rPr>
        <sz val="10"/>
        <rFont val="Arial"/>
        <family val="2"/>
      </rPr>
      <t>Jaar 3</t>
    </r>
  </si>
  <si>
    <r>
      <rPr>
        <sz val="10"/>
        <rFont val="Arial"/>
        <family val="2"/>
      </rPr>
      <t>Totaal</t>
    </r>
  </si>
  <si>
    <r>
      <rPr>
        <sz val="10"/>
        <rFont val="Arial"/>
        <family val="2"/>
      </rPr>
      <t>Kosten</t>
    </r>
  </si>
  <si>
    <r>
      <rPr>
        <sz val="10"/>
        <rFont val="Arial"/>
        <family val="2"/>
      </rPr>
      <t>Eigen middelen</t>
    </r>
  </si>
  <si>
    <r>
      <rPr>
        <sz val="10"/>
        <rFont val="Arial"/>
        <family val="2"/>
      </rPr>
      <t>(coördinator)</t>
    </r>
  </si>
  <si>
    <r>
      <rPr>
        <sz val="10"/>
        <rFont val="Arial"/>
        <family val="2"/>
      </rPr>
      <t>FSI</t>
    </r>
  </si>
  <si>
    <r>
      <rPr>
        <sz val="10"/>
        <rFont val="Arial"/>
        <family val="2"/>
      </rPr>
      <t>Oranje Fonds</t>
    </r>
  </si>
  <si>
    <r>
      <rPr>
        <sz val="10"/>
        <rFont val="Arial"/>
        <family val="2"/>
      </rPr>
      <t>Dekking toegekend</t>
    </r>
  </si>
  <si>
    <r>
      <rPr>
        <sz val="10"/>
        <rFont val="Arial"/>
        <family val="2"/>
      </rPr>
      <t>Dekking aangevraagd</t>
    </r>
  </si>
  <si>
    <r>
      <rPr>
        <sz val="10"/>
        <rFont val="Arial"/>
        <family val="2"/>
      </rPr>
      <t>Tekort c.q. Overschot</t>
    </r>
  </si>
  <si>
    <t>jaar 2</t>
  </si>
  <si>
    <t>jaar 3</t>
  </si>
  <si>
    <t>Aankoop inventaris bankje etc</t>
  </si>
  <si>
    <t>Toegekend</t>
  </si>
  <si>
    <t>Aangevraagd</t>
  </si>
  <si>
    <t>aangevraagd</t>
  </si>
  <si>
    <t>Donaties</t>
  </si>
  <si>
    <t>Gemeente Dronten</t>
  </si>
  <si>
    <t>Provincie Flevoland</t>
  </si>
  <si>
    <t>Crowdfunding</t>
  </si>
  <si>
    <t>Thuiszorgen</t>
  </si>
  <si>
    <t>aan te vragen</t>
  </si>
  <si>
    <t xml:space="preserve">Algemene folder Odensehuis </t>
  </si>
  <si>
    <t>TV, beamer met scherm en laptop + mobiel</t>
  </si>
  <si>
    <t>??????</t>
  </si>
  <si>
    <t>onderhoud/verwarming</t>
  </si>
  <si>
    <t>Opstart / Investering Begroting</t>
  </si>
  <si>
    <t>Opleidingskosten  vrijwilligers 10 personen</t>
  </si>
  <si>
    <t>Opleidingskosten vrijwilligers</t>
  </si>
  <si>
    <t>Windfondsen</t>
  </si>
  <si>
    <t>Kosten</t>
  </si>
  <si>
    <r>
      <t>RABO</t>
    </r>
    <r>
      <rPr>
        <sz val="10"/>
        <rFont val="Arial"/>
      </rPr>
      <t xml:space="preserve"> clubsupportactie</t>
    </r>
  </si>
  <si>
    <t>Serviceclubs Dronten</t>
  </si>
  <si>
    <t>Totalen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</si>
</sst>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_ ;[Red]\-0\ "/>
    <numFmt numFmtId="165" formatCode="#,##0_ ;[Red]\-#,##0\ "/>
    <numFmt numFmtId="166" formatCode="_ * #,##0.000_ ;_ * \-#,##0.000_ ;_ * &quot;-&quot;??_ ;_ @_ "/>
    <numFmt numFmtId="167" formatCode="0.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rial"/>
      <family val="2"/>
    </font>
    <font>
      <b/>
      <sz val="10"/>
      <name val="Arial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name val="Arial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404040"/>
      </bottom>
      <diagonal/>
    </border>
    <border>
      <left/>
      <right/>
      <top style="thin">
        <color rgb="FF000000"/>
      </top>
      <bottom style="thin">
        <color rgb="FF404040"/>
      </bottom>
      <diagonal/>
    </border>
    <border>
      <left/>
      <right style="thin">
        <color rgb="FF000000"/>
      </right>
      <top style="thin">
        <color rgb="FF000000"/>
      </top>
      <bottom style="thin">
        <color rgb="FF404040"/>
      </bottom>
      <diagonal/>
    </border>
    <border>
      <left style="thin">
        <color rgb="FF000000"/>
      </left>
      <right/>
      <top style="thin">
        <color rgb="FF404040"/>
      </top>
      <bottom/>
      <diagonal/>
    </border>
    <border>
      <left/>
      <right/>
      <top style="thin">
        <color rgb="FF404040"/>
      </top>
      <bottom/>
      <diagonal/>
    </border>
    <border>
      <left/>
      <right style="thin">
        <color rgb="FF404040"/>
      </right>
      <top style="thin">
        <color rgb="FF404040"/>
      </top>
      <bottom/>
      <diagonal/>
    </border>
    <border>
      <left style="thin">
        <color rgb="FF404040"/>
      </left>
      <right/>
      <top style="thin">
        <color rgb="FF404040"/>
      </top>
      <bottom/>
      <diagonal/>
    </border>
    <border>
      <left/>
      <right style="thin">
        <color rgb="FFA6A6A6"/>
      </right>
      <top style="thin">
        <color rgb="FF404040"/>
      </top>
      <bottom/>
      <diagonal/>
    </border>
    <border>
      <left style="thin">
        <color rgb="FFA6A6A6"/>
      </left>
      <right/>
      <top style="thin">
        <color rgb="FF404040"/>
      </top>
      <bottom/>
      <diagonal/>
    </border>
    <border>
      <left/>
      <right style="thin">
        <color rgb="FF000000"/>
      </right>
      <top style="thin">
        <color rgb="FF40404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404040"/>
      </left>
      <right/>
      <top/>
      <bottom style="thin">
        <color rgb="FF000000"/>
      </bottom>
      <diagonal/>
    </border>
    <border>
      <left/>
      <right style="thin">
        <color rgb="FFA6A6A6"/>
      </right>
      <top/>
      <bottom style="thin">
        <color rgb="FF000000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/>
      <right style="thin">
        <color rgb="FFA6A6A6"/>
      </right>
      <top style="thin">
        <color rgb="FF000000"/>
      </top>
      <bottom/>
      <diagonal/>
    </border>
    <border>
      <left style="thin">
        <color rgb="FF404040"/>
      </left>
      <right/>
      <top/>
      <bottom style="thin">
        <color rgb="FF7F7F7F"/>
      </bottom>
      <diagonal/>
    </border>
    <border>
      <left/>
      <right style="thin">
        <color rgb="FFA6A6A6"/>
      </right>
      <top/>
      <bottom style="thin">
        <color rgb="FF7F7F7F"/>
      </bottom>
      <diagonal/>
    </border>
    <border>
      <left style="thin">
        <color rgb="FF404040"/>
      </left>
      <right/>
      <top style="thin">
        <color rgb="FF7F7F7F"/>
      </top>
      <bottom/>
      <diagonal/>
    </border>
    <border>
      <left/>
      <right style="thin">
        <color rgb="FFA6A6A6"/>
      </right>
      <top style="thin">
        <color rgb="FF7F7F7F"/>
      </top>
      <bottom/>
      <diagonal/>
    </border>
    <border>
      <left style="thin">
        <color rgb="FFA6A6A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6A6A6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A6A6A6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404040"/>
      </right>
      <top/>
      <bottom style="thin">
        <color rgb="FF000000"/>
      </bottom>
      <diagonal/>
    </border>
    <border>
      <left style="thin">
        <color rgb="FFA6A6A6"/>
      </left>
      <right/>
      <top style="thin">
        <color rgb="FF000000"/>
      </top>
      <bottom style="thin">
        <color rgb="FF404040"/>
      </bottom>
      <diagonal/>
    </border>
    <border>
      <left style="thin">
        <color rgb="FF40404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A6A6A6"/>
      </right>
      <top style="thin">
        <color rgb="FF000000"/>
      </top>
      <bottom style="thin">
        <color rgb="FF404040"/>
      </bottom>
      <diagonal/>
    </border>
    <border>
      <left style="thin">
        <color rgb="FF000000"/>
      </left>
      <right style="thin">
        <color rgb="FF404040"/>
      </right>
      <top style="thin">
        <color rgb="FF404040"/>
      </top>
      <bottom/>
      <diagonal/>
    </border>
    <border>
      <left style="thin">
        <color rgb="FF000000"/>
      </left>
      <right style="thin">
        <color rgb="FF404040"/>
      </right>
      <top/>
      <bottom/>
      <diagonal/>
    </border>
    <border>
      <left style="thin">
        <color rgb="FF000000"/>
      </left>
      <right style="thin">
        <color rgb="FF404040"/>
      </right>
      <top/>
      <bottom style="thin">
        <color rgb="FF000000"/>
      </bottom>
      <diagonal/>
    </border>
    <border>
      <left style="thin">
        <color rgb="FF000000"/>
      </left>
      <right style="thin">
        <color rgb="FF404040"/>
      </right>
      <top style="thin">
        <color rgb="FF000000"/>
      </top>
      <bottom style="thin">
        <color rgb="FF000000"/>
      </bottom>
      <diagonal/>
    </border>
    <border>
      <left style="thin">
        <color rgb="FF404040"/>
      </left>
      <right/>
      <top/>
      <bottom style="thin">
        <color rgb="FF404040"/>
      </bottom>
      <diagonal/>
    </border>
    <border>
      <left style="thin">
        <color rgb="FFA6A6A6"/>
      </left>
      <right/>
      <top/>
      <bottom style="thin">
        <color rgb="FF404040"/>
      </bottom>
      <diagonal/>
    </border>
    <border>
      <left style="medium">
        <color rgb="FFA6A6A6"/>
      </left>
      <right/>
      <top/>
      <bottom style="thin">
        <color rgb="FF404040"/>
      </bottom>
      <diagonal/>
    </border>
    <border>
      <left style="thin">
        <color rgb="FFA6A6A6"/>
      </left>
      <right style="thin">
        <color rgb="FFA6A6A6"/>
      </right>
      <top/>
      <bottom style="thin">
        <color rgb="FF000000"/>
      </bottom>
      <diagonal/>
    </border>
    <border>
      <left style="thin">
        <color rgb="FFA6A6A6"/>
      </left>
      <right/>
      <top/>
      <bottom style="thin">
        <color auto="1"/>
      </bottom>
      <diagonal/>
    </border>
    <border>
      <left style="thin">
        <color rgb="FF404040"/>
      </left>
      <right style="thin">
        <color rgb="FFA6A6A6"/>
      </right>
      <top/>
      <bottom style="thin">
        <color rgb="FF404040"/>
      </bottom>
      <diagonal/>
    </border>
    <border>
      <left style="thin">
        <color rgb="FFA6A6A6"/>
      </left>
      <right/>
      <top/>
      <bottom style="dashed">
        <color auto="1"/>
      </bottom>
      <diagonal/>
    </border>
    <border>
      <left style="thin">
        <color rgb="FF000000"/>
      </left>
      <right style="thin">
        <color rgb="FF404040"/>
      </right>
      <top/>
      <bottom style="thin">
        <color rgb="FF404040"/>
      </bottom>
      <diagonal/>
    </border>
    <border>
      <left/>
      <right/>
      <top/>
      <bottom style="thin">
        <color rgb="FF404040"/>
      </bottom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404040"/>
      </left>
      <right/>
      <top style="thin">
        <color rgb="FF404040"/>
      </top>
      <bottom style="thin">
        <color rgb="FF404040"/>
      </bottom>
      <diagonal/>
    </border>
    <border>
      <left style="thin">
        <color rgb="FFA6A6A6"/>
      </left>
      <right/>
      <top style="thin">
        <color rgb="FF404040"/>
      </top>
      <bottom style="thin">
        <color rgb="FF404040"/>
      </bottom>
      <diagonal/>
    </border>
    <border>
      <left style="thin">
        <color rgb="FF000000"/>
      </left>
      <right style="thin">
        <color rgb="FF404040"/>
      </right>
      <top style="thin">
        <color rgb="FF404040"/>
      </top>
      <bottom style="thin">
        <color rgb="FF404040"/>
      </bottom>
      <diagonal/>
    </border>
    <border>
      <left/>
      <right/>
      <top style="thin">
        <color rgb="FF404040"/>
      </top>
      <bottom style="thin">
        <color rgb="FF404040"/>
      </bottom>
      <diagonal/>
    </border>
    <border>
      <left style="thin">
        <color rgb="FF000000"/>
      </left>
      <right/>
      <top style="thin">
        <color rgb="FF404040"/>
      </top>
      <bottom style="thin">
        <color rgb="FF404040"/>
      </bottom>
      <diagonal/>
    </border>
    <border>
      <left style="thin">
        <color rgb="FF000000"/>
      </left>
      <right style="thin">
        <color rgb="FF404040"/>
      </right>
      <top style="thin">
        <color rgb="FF40404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404040"/>
      </top>
      <bottom style="thin">
        <color rgb="FF404040"/>
      </bottom>
      <diagonal/>
    </border>
    <border>
      <left style="thin">
        <color rgb="FF000000"/>
      </left>
      <right style="thin">
        <color rgb="FF000000"/>
      </right>
      <top style="thin">
        <color rgb="FF40404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6">
    <xf numFmtId="0" fontId="0" fillId="0" borderId="0" xfId="0"/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6" xfId="0" applyBorder="1" applyAlignment="1">
      <alignment horizontal="left" wrapText="1"/>
    </xf>
    <xf numFmtId="164" fontId="8" fillId="0" borderId="13" xfId="0" applyNumberFormat="1" applyFont="1" applyBorder="1" applyAlignment="1">
      <alignment horizontal="right" vertical="top" shrinkToFit="1"/>
    </xf>
    <xf numFmtId="164" fontId="8" fillId="0" borderId="14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vertical="center" wrapText="1"/>
    </xf>
    <xf numFmtId="0" fontId="5" fillId="0" borderId="36" xfId="0" applyFont="1" applyBorder="1" applyAlignment="1">
      <alignment horizontal="center" vertical="center" wrapText="1"/>
    </xf>
    <xf numFmtId="166" fontId="8" fillId="0" borderId="13" xfId="1" applyNumberFormat="1" applyFont="1" applyFill="1" applyBorder="1" applyAlignment="1">
      <alignment horizontal="right" vertical="top" shrinkToFit="1"/>
    </xf>
    <xf numFmtId="166" fontId="8" fillId="0" borderId="15" xfId="1" applyNumberFormat="1" applyFont="1" applyFill="1" applyBorder="1" applyAlignment="1">
      <alignment horizontal="right" vertical="top" shrinkToFit="1"/>
    </xf>
    <xf numFmtId="166" fontId="9" fillId="0" borderId="15" xfId="1" applyNumberFormat="1" applyFont="1" applyFill="1" applyBorder="1" applyAlignment="1">
      <alignment horizontal="right" vertical="top" shrinkToFit="1"/>
    </xf>
    <xf numFmtId="166" fontId="8" fillId="0" borderId="17" xfId="1" applyNumberFormat="1" applyFont="1" applyFill="1" applyBorder="1" applyAlignment="1">
      <alignment horizontal="right" vertical="top" shrinkToFit="1"/>
    </xf>
    <xf numFmtId="166" fontId="8" fillId="0" borderId="25" xfId="1" applyNumberFormat="1" applyFont="1" applyFill="1" applyBorder="1" applyAlignment="1">
      <alignment horizontal="right" vertical="top" shrinkToFit="1"/>
    </xf>
    <xf numFmtId="166" fontId="9" fillId="0" borderId="19" xfId="1" applyNumberFormat="1" applyFont="1" applyFill="1" applyBorder="1" applyAlignment="1">
      <alignment horizontal="right" vertical="top" shrinkToFit="1"/>
    </xf>
    <xf numFmtId="166" fontId="0" fillId="0" borderId="13" xfId="1" applyNumberFormat="1" applyFont="1" applyFill="1" applyBorder="1" applyAlignment="1">
      <alignment horizontal="left" vertical="center" wrapText="1"/>
    </xf>
    <xf numFmtId="166" fontId="0" fillId="0" borderId="0" xfId="1" applyNumberFormat="1" applyFont="1" applyFill="1" applyBorder="1" applyAlignment="1">
      <alignment horizontal="left" vertical="center" wrapText="1"/>
    </xf>
    <xf numFmtId="166" fontId="0" fillId="0" borderId="15" xfId="1" applyNumberFormat="1" applyFont="1" applyFill="1" applyBorder="1" applyAlignment="1">
      <alignment horizontal="left" vertical="center" wrapText="1"/>
    </xf>
    <xf numFmtId="166" fontId="0" fillId="0" borderId="13" xfId="1" applyNumberFormat="1" applyFont="1" applyFill="1" applyBorder="1" applyAlignment="1">
      <alignment horizontal="left" wrapText="1"/>
    </xf>
    <xf numFmtId="166" fontId="0" fillId="0" borderId="15" xfId="1" applyNumberFormat="1" applyFont="1" applyFill="1" applyBorder="1" applyAlignment="1">
      <alignment horizontal="left" wrapText="1"/>
    </xf>
    <xf numFmtId="166" fontId="9" fillId="0" borderId="37" xfId="1" applyNumberFormat="1" applyFont="1" applyFill="1" applyBorder="1" applyAlignment="1">
      <alignment horizontal="right" vertical="top" shrinkToFit="1"/>
    </xf>
    <xf numFmtId="0" fontId="0" fillId="0" borderId="39" xfId="0" applyBorder="1" applyAlignment="1">
      <alignment horizontal="left" wrapText="1"/>
    </xf>
    <xf numFmtId="0" fontId="6" fillId="0" borderId="41" xfId="0" applyFont="1" applyBorder="1" applyAlignment="1">
      <alignment horizontal="left" vertical="top" wrapText="1"/>
    </xf>
    <xf numFmtId="0" fontId="0" fillId="0" borderId="41" xfId="0" applyBorder="1" applyAlignment="1">
      <alignment horizontal="left" wrapText="1"/>
    </xf>
    <xf numFmtId="0" fontId="0" fillId="0" borderId="41" xfId="0" applyBorder="1" applyAlignment="1">
      <alignment horizontal="left" vertical="center" wrapText="1"/>
    </xf>
    <xf numFmtId="0" fontId="6" fillId="0" borderId="43" xfId="0" applyFont="1" applyBorder="1" applyAlignment="1">
      <alignment horizontal="left" vertical="top" wrapText="1" indent="3"/>
    </xf>
    <xf numFmtId="0" fontId="6" fillId="0" borderId="0" xfId="0" applyFont="1" applyBorder="1" applyAlignment="1">
      <alignment horizontal="left" vertical="top" wrapText="1" indent="3"/>
    </xf>
    <xf numFmtId="167" fontId="8" fillId="0" borderId="0" xfId="0" applyNumberFormat="1" applyFont="1" applyBorder="1" applyAlignment="1">
      <alignment horizontal="right" vertical="top" shrinkToFit="1"/>
    </xf>
    <xf numFmtId="0" fontId="2" fillId="0" borderId="36" xfId="0" applyFont="1" applyBorder="1" applyAlignment="1">
      <alignment horizontal="center" vertical="center" wrapText="1"/>
    </xf>
    <xf numFmtId="166" fontId="9" fillId="0" borderId="13" xfId="1" applyNumberFormat="1" applyFont="1" applyFill="1" applyBorder="1" applyAlignment="1">
      <alignment horizontal="right" vertical="top" shrinkToFit="1"/>
    </xf>
    <xf numFmtId="166" fontId="8" fillId="0" borderId="44" xfId="1" applyNumberFormat="1" applyFont="1" applyFill="1" applyBorder="1" applyAlignment="1">
      <alignment horizontal="right" vertical="top" shrinkToFit="1"/>
    </xf>
    <xf numFmtId="166" fontId="8" fillId="0" borderId="45" xfId="1" applyNumberFormat="1" applyFont="1" applyFill="1" applyBorder="1" applyAlignment="1">
      <alignment horizontal="right" vertical="top" shrinkToFit="1"/>
    </xf>
    <xf numFmtId="166" fontId="8" fillId="0" borderId="46" xfId="1" applyNumberFormat="1" applyFont="1" applyFill="1" applyBorder="1" applyAlignment="1">
      <alignment horizontal="right" vertical="top" shrinkToFit="1"/>
    </xf>
    <xf numFmtId="166" fontId="9" fillId="0" borderId="45" xfId="1" applyNumberFormat="1" applyFont="1" applyFill="1" applyBorder="1" applyAlignment="1">
      <alignment horizontal="right" vertical="top" shrinkToFit="1"/>
    </xf>
    <xf numFmtId="166" fontId="8" fillId="0" borderId="47" xfId="1" applyNumberFormat="1" applyFont="1" applyFill="1" applyBorder="1" applyAlignment="1">
      <alignment horizontal="right" vertical="top" shrinkToFit="1"/>
    </xf>
    <xf numFmtId="166" fontId="9" fillId="0" borderId="48" xfId="1" applyNumberFormat="1" applyFont="1" applyFill="1" applyBorder="1" applyAlignment="1">
      <alignment horizontal="right" vertical="top" shrinkToFit="1"/>
    </xf>
    <xf numFmtId="166" fontId="9" fillId="0" borderId="37" xfId="1" applyNumberFormat="1" applyFont="1" applyFill="1" applyBorder="1" applyAlignment="1">
      <alignment horizontal="right" shrinkToFit="1"/>
    </xf>
    <xf numFmtId="0" fontId="6" fillId="0" borderId="3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top" wrapText="1"/>
    </xf>
    <xf numFmtId="0" fontId="6" fillId="0" borderId="41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0" fillId="0" borderId="1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6" xfId="0" applyBorder="1" applyAlignment="1">
      <alignment horizontal="left" wrapText="1"/>
    </xf>
    <xf numFmtId="164" fontId="8" fillId="0" borderId="13" xfId="0" applyNumberFormat="1" applyFont="1" applyBorder="1" applyAlignment="1">
      <alignment horizontal="right" vertical="top" shrinkToFit="1"/>
    </xf>
    <xf numFmtId="164" fontId="8" fillId="0" borderId="14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vertical="center" wrapText="1"/>
    </xf>
    <xf numFmtId="0" fontId="7" fillId="0" borderId="11" xfId="0" applyFont="1" applyBorder="1" applyAlignment="1">
      <alignment horizontal="left" vertical="top" wrapText="1"/>
    </xf>
    <xf numFmtId="165" fontId="0" fillId="0" borderId="15" xfId="0" applyNumberFormat="1" applyBorder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7" fillId="0" borderId="41" xfId="0" applyFont="1" applyBorder="1" applyAlignment="1">
      <alignment horizontal="left" vertical="top" wrapText="1"/>
    </xf>
    <xf numFmtId="165" fontId="8" fillId="0" borderId="9" xfId="0" applyNumberFormat="1" applyFont="1" applyBorder="1" applyAlignment="1">
      <alignment horizontal="center" vertical="center" shrinkToFit="1"/>
    </xf>
    <xf numFmtId="165" fontId="8" fillId="0" borderId="15" xfId="0" applyNumberFormat="1" applyFont="1" applyBorder="1" applyAlignment="1">
      <alignment horizontal="right" vertical="top" shrinkToFit="1"/>
    </xf>
    <xf numFmtId="165" fontId="8" fillId="0" borderId="49" xfId="0" applyNumberFormat="1" applyFont="1" applyBorder="1" applyAlignment="1">
      <alignment horizontal="right" vertical="top" shrinkToFit="1"/>
    </xf>
    <xf numFmtId="165" fontId="8" fillId="0" borderId="25" xfId="0" applyNumberFormat="1" applyFont="1" applyBorder="1" applyAlignment="1">
      <alignment horizontal="right" vertical="top" shrinkToFit="1"/>
    </xf>
    <xf numFmtId="165" fontId="8" fillId="0" borderId="28" xfId="0" applyNumberFormat="1" applyFont="1" applyBorder="1" applyAlignment="1">
      <alignment horizontal="right" vertical="top" shrinkToFit="1"/>
    </xf>
    <xf numFmtId="165" fontId="0" fillId="0" borderId="15" xfId="0" applyNumberFormat="1" applyBorder="1" applyAlignment="1">
      <alignment horizontal="right" vertical="center" wrapText="1"/>
    </xf>
    <xf numFmtId="165" fontId="8" fillId="0" borderId="15" xfId="0" applyNumberFormat="1" applyFont="1" applyBorder="1" applyAlignment="1">
      <alignment horizontal="right" vertical="center" shrinkToFit="1"/>
    </xf>
    <xf numFmtId="0" fontId="7" fillId="0" borderId="41" xfId="0" applyFont="1" applyBorder="1" applyAlignment="1">
      <alignment horizontal="right" vertical="center" wrapText="1"/>
    </xf>
    <xf numFmtId="165" fontId="0" fillId="0" borderId="31" xfId="0" applyNumberFormat="1" applyBorder="1" applyAlignment="1">
      <alignment horizontal="left" wrapText="1"/>
    </xf>
    <xf numFmtId="165" fontId="0" fillId="0" borderId="32" xfId="0" applyNumberFormat="1" applyBorder="1" applyAlignment="1">
      <alignment horizontal="left" wrapText="1"/>
    </xf>
    <xf numFmtId="165" fontId="0" fillId="0" borderId="33" xfId="0" applyNumberFormat="1" applyBorder="1" applyAlignment="1">
      <alignment horizontal="left" wrapText="1"/>
    </xf>
    <xf numFmtId="0" fontId="6" fillId="0" borderId="1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right" vertical="top" wrapText="1"/>
    </xf>
    <xf numFmtId="165" fontId="0" fillId="0" borderId="23" xfId="0" applyNumberFormat="1" applyBorder="1" applyAlignment="1">
      <alignment horizontal="left" vertical="top" wrapText="1"/>
    </xf>
    <xf numFmtId="165" fontId="0" fillId="0" borderId="24" xfId="0" applyNumberFormat="1" applyBorder="1" applyAlignment="1">
      <alignment horizontal="left" vertical="top" wrapText="1"/>
    </xf>
    <xf numFmtId="165" fontId="0" fillId="0" borderId="13" xfId="0" applyNumberFormat="1" applyBorder="1" applyAlignment="1">
      <alignment horizontal="left" vertical="top" wrapText="1"/>
    </xf>
    <xf numFmtId="165" fontId="0" fillId="0" borderId="14" xfId="0" applyNumberFormat="1" applyBorder="1" applyAlignment="1">
      <alignment horizontal="left" vertical="top" wrapText="1"/>
    </xf>
    <xf numFmtId="165" fontId="0" fillId="0" borderId="17" xfId="0" applyNumberFormat="1" applyBorder="1" applyAlignment="1">
      <alignment horizontal="left" vertical="top" wrapText="1"/>
    </xf>
    <xf numFmtId="165" fontId="0" fillId="0" borderId="18" xfId="0" applyNumberFormat="1" applyBorder="1" applyAlignment="1">
      <alignment horizontal="left" vertical="top" wrapText="1"/>
    </xf>
    <xf numFmtId="165" fontId="9" fillId="0" borderId="25" xfId="0" applyNumberFormat="1" applyFont="1" applyBorder="1" applyAlignment="1">
      <alignment horizontal="right" vertical="top" shrinkToFit="1"/>
    </xf>
    <xf numFmtId="165" fontId="9" fillId="0" borderId="26" xfId="0" applyNumberFormat="1" applyFont="1" applyBorder="1" applyAlignment="1">
      <alignment horizontal="right" vertical="top" shrinkToFit="1"/>
    </xf>
    <xf numFmtId="165" fontId="9" fillId="0" borderId="27" xfId="0" applyNumberFormat="1" applyFont="1" applyBorder="1" applyAlignment="1">
      <alignment horizontal="right" vertical="top" shrinkToFit="1"/>
    </xf>
    <xf numFmtId="0" fontId="4" fillId="0" borderId="11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165" fontId="9" fillId="0" borderId="28" xfId="0" applyNumberFormat="1" applyFont="1" applyBorder="1" applyAlignment="1">
      <alignment horizontal="right" vertical="center" shrinkToFit="1"/>
    </xf>
    <xf numFmtId="165" fontId="9" fillId="0" borderId="29" xfId="0" applyNumberFormat="1" applyFont="1" applyBorder="1" applyAlignment="1">
      <alignment horizontal="right" vertical="center" shrinkToFit="1"/>
    </xf>
    <xf numFmtId="165" fontId="9" fillId="0" borderId="30" xfId="0" applyNumberFormat="1" applyFont="1" applyBorder="1" applyAlignment="1">
      <alignment horizontal="right" vertical="center" shrinkToFit="1"/>
    </xf>
    <xf numFmtId="165" fontId="9" fillId="0" borderId="31" xfId="0" applyNumberFormat="1" applyFont="1" applyBorder="1" applyAlignment="1">
      <alignment horizontal="right" vertical="top" shrinkToFit="1"/>
    </xf>
    <xf numFmtId="165" fontId="9" fillId="0" borderId="32" xfId="0" applyNumberFormat="1" applyFont="1" applyBorder="1" applyAlignment="1">
      <alignment horizontal="right" vertical="top" shrinkToFit="1"/>
    </xf>
    <xf numFmtId="165" fontId="9" fillId="0" borderId="33" xfId="0" applyNumberFormat="1" applyFont="1" applyBorder="1" applyAlignment="1">
      <alignment horizontal="right" vertical="top" shrinkToFit="1"/>
    </xf>
    <xf numFmtId="0" fontId="0" fillId="0" borderId="34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165" fontId="8" fillId="0" borderId="13" xfId="0" applyNumberFormat="1" applyFont="1" applyBorder="1" applyAlignment="1">
      <alignment horizontal="right" vertical="top" shrinkToFit="1"/>
    </xf>
    <xf numFmtId="165" fontId="8" fillId="0" borderId="14" xfId="0" applyNumberFormat="1" applyFont="1" applyBorder="1" applyAlignment="1">
      <alignment horizontal="right" vertical="top" shrinkToFit="1"/>
    </xf>
    <xf numFmtId="165" fontId="0" fillId="0" borderId="15" xfId="0" applyNumberFormat="1" applyBorder="1" applyAlignment="1">
      <alignment horizontal="left" wrapText="1"/>
    </xf>
    <xf numFmtId="165" fontId="0" fillId="0" borderId="0" xfId="0" applyNumberFormat="1" applyAlignment="1">
      <alignment horizontal="left" wrapText="1"/>
    </xf>
    <xf numFmtId="165" fontId="0" fillId="0" borderId="16" xfId="0" applyNumberFormat="1" applyBorder="1" applyAlignment="1">
      <alignment horizontal="left" wrapText="1"/>
    </xf>
    <xf numFmtId="165" fontId="8" fillId="0" borderId="21" xfId="0" applyNumberFormat="1" applyFont="1" applyBorder="1" applyAlignment="1">
      <alignment horizontal="right" vertical="top" shrinkToFit="1"/>
    </xf>
    <xf numFmtId="165" fontId="8" fillId="0" borderId="22" xfId="0" applyNumberFormat="1" applyFont="1" applyBorder="1" applyAlignment="1">
      <alignment horizontal="right" vertical="top" shrinkToFi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64" fontId="8" fillId="0" borderId="13" xfId="0" applyNumberFormat="1" applyFont="1" applyBorder="1" applyAlignment="1">
      <alignment horizontal="right" vertical="top" shrinkToFit="1"/>
    </xf>
    <xf numFmtId="164" fontId="8" fillId="0" borderId="14" xfId="0" applyNumberFormat="1" applyFont="1" applyBorder="1" applyAlignment="1">
      <alignment horizontal="right" vertical="top" shrinkToFit="1"/>
    </xf>
    <xf numFmtId="0" fontId="0" fillId="0" borderId="1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165" fontId="9" fillId="0" borderId="15" xfId="0" applyNumberFormat="1" applyFont="1" applyBorder="1" applyAlignment="1">
      <alignment horizontal="right" vertical="top" shrinkToFit="1"/>
    </xf>
    <xf numFmtId="165" fontId="9" fillId="0" borderId="0" xfId="0" applyNumberFormat="1" applyFont="1" applyAlignment="1">
      <alignment horizontal="right" vertical="top" shrinkToFit="1"/>
    </xf>
    <xf numFmtId="165" fontId="9" fillId="0" borderId="16" xfId="0" applyNumberFormat="1" applyFont="1" applyBorder="1" applyAlignment="1">
      <alignment horizontal="right" vertical="top" shrinkToFit="1"/>
    </xf>
    <xf numFmtId="0" fontId="7" fillId="0" borderId="11" xfId="0" applyFont="1" applyBorder="1" applyAlignment="1">
      <alignment horizontal="left" vertical="top" wrapText="1"/>
    </xf>
    <xf numFmtId="3" fontId="9" fillId="0" borderId="15" xfId="0" applyNumberFormat="1" applyFont="1" applyBorder="1" applyAlignment="1">
      <alignment horizontal="right" vertical="top" shrinkToFit="1"/>
    </xf>
    <xf numFmtId="3" fontId="9" fillId="0" borderId="0" xfId="0" applyNumberFormat="1" applyFont="1" applyAlignment="1">
      <alignment horizontal="right" vertical="top" shrinkToFit="1"/>
    </xf>
    <xf numFmtId="3" fontId="9" fillId="0" borderId="16" xfId="0" applyNumberFormat="1" applyFont="1" applyBorder="1" applyAlignment="1">
      <alignment horizontal="right" vertical="top" shrinkToFit="1"/>
    </xf>
    <xf numFmtId="164" fontId="8" fillId="0" borderId="17" xfId="0" applyNumberFormat="1" applyFont="1" applyBorder="1" applyAlignment="1">
      <alignment horizontal="right" vertical="top" shrinkToFit="1"/>
    </xf>
    <xf numFmtId="164" fontId="8" fillId="0" borderId="18" xfId="0" applyNumberFormat="1" applyFont="1" applyBorder="1" applyAlignment="1">
      <alignment horizontal="right" vertical="top" shrinkToFit="1"/>
    </xf>
    <xf numFmtId="164" fontId="8" fillId="0" borderId="13" xfId="1" applyNumberFormat="1" applyFont="1" applyFill="1" applyBorder="1" applyAlignment="1">
      <alignment horizontal="right" vertical="top" shrinkToFit="1"/>
    </xf>
    <xf numFmtId="164" fontId="8" fillId="0" borderId="14" xfId="1" applyNumberFormat="1" applyFont="1" applyFill="1" applyBorder="1" applyAlignment="1">
      <alignment horizontal="right" vertical="top" shrinkToFit="1"/>
    </xf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0" fillId="0" borderId="2" xfId="0" applyBorder="1" applyAlignment="1">
      <alignment horizontal="left" wrapText="1"/>
    </xf>
    <xf numFmtId="0" fontId="4" fillId="0" borderId="2" xfId="0" applyFont="1" applyBorder="1" applyAlignment="1">
      <alignment horizontal="left" vertical="top" wrapText="1" indent="3"/>
    </xf>
    <xf numFmtId="0" fontId="4" fillId="0" borderId="3" xfId="0" applyFont="1" applyBorder="1" applyAlignment="1">
      <alignment horizontal="left" vertical="top" wrapText="1" indent="3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4" fillId="0" borderId="38" xfId="0" applyFont="1" applyBorder="1" applyAlignment="1">
      <alignment wrapText="1"/>
    </xf>
    <xf numFmtId="0" fontId="4" fillId="0" borderId="32" xfId="0" applyFont="1" applyBorder="1" applyAlignment="1">
      <alignment wrapText="1"/>
    </xf>
    <xf numFmtId="0" fontId="6" fillId="0" borderId="0" xfId="0" applyFont="1" applyAlignment="1">
      <alignment horizontal="left" vertical="top" wrapText="1"/>
    </xf>
    <xf numFmtId="0" fontId="0" fillId="0" borderId="34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11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166" fontId="9" fillId="0" borderId="50" xfId="1" applyNumberFormat="1" applyFont="1" applyFill="1" applyBorder="1" applyAlignment="1">
      <alignment horizontal="right" vertical="top" shrinkToFit="1"/>
    </xf>
    <xf numFmtId="165" fontId="5" fillId="0" borderId="44" xfId="0" applyNumberFormat="1" applyFont="1" applyBorder="1" applyAlignment="1">
      <alignment horizontal="center" vertical="center" wrapText="1"/>
    </xf>
    <xf numFmtId="165" fontId="5" fillId="0" borderId="51" xfId="0" applyNumberFormat="1" applyFont="1" applyBorder="1" applyAlignment="1">
      <alignment horizontal="center" vertical="center" wrapText="1"/>
    </xf>
    <xf numFmtId="165" fontId="5" fillId="0" borderId="52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5" fillId="0" borderId="40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 shrinkToFit="1"/>
    </xf>
    <xf numFmtId="165" fontId="9" fillId="0" borderId="4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8" fillId="0" borderId="53" xfId="0" applyNumberFormat="1" applyFont="1" applyBorder="1" applyAlignment="1">
      <alignment horizontal="right" vertical="center" shrinkToFit="1"/>
    </xf>
    <xf numFmtId="165" fontId="8" fillId="0" borderId="54" xfId="0" applyNumberFormat="1" applyFont="1" applyBorder="1" applyAlignment="1">
      <alignment horizontal="right" vertical="top" shrinkToFit="1"/>
    </xf>
    <xf numFmtId="165" fontId="8" fillId="0" borderId="55" xfId="0" applyNumberFormat="1" applyFont="1" applyBorder="1" applyAlignment="1">
      <alignment horizontal="right" vertical="top" shrinkToFit="1"/>
    </xf>
    <xf numFmtId="0" fontId="6" fillId="0" borderId="0" xfId="0" applyFont="1" applyBorder="1" applyAlignment="1">
      <alignment horizontal="left" vertical="center" wrapText="1"/>
    </xf>
    <xf numFmtId="165" fontId="6" fillId="0" borderId="26" xfId="0" applyNumberFormat="1" applyFont="1" applyBorder="1" applyAlignment="1">
      <alignment horizontal="left" vertical="top" wrapText="1" indent="3"/>
    </xf>
    <xf numFmtId="0" fontId="0" fillId="0" borderId="0" xfId="0" applyBorder="1" applyAlignment="1">
      <alignment horizontal="left" vertical="center" wrapText="1"/>
    </xf>
    <xf numFmtId="165" fontId="8" fillId="0" borderId="57" xfId="0" applyNumberFormat="1" applyFont="1" applyBorder="1" applyAlignment="1">
      <alignment horizontal="right" vertical="top" shrinkToFit="1"/>
    </xf>
    <xf numFmtId="165" fontId="8" fillId="0" borderId="58" xfId="0" applyNumberFormat="1" applyFont="1" applyBorder="1" applyAlignment="1">
      <alignment horizontal="right" vertical="top" shrinkToFit="1"/>
    </xf>
    <xf numFmtId="0" fontId="6" fillId="0" borderId="3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shrinkToFit="1"/>
    </xf>
    <xf numFmtId="165" fontId="8" fillId="0" borderId="40" xfId="0" applyNumberFormat="1" applyFont="1" applyBorder="1" applyAlignment="1">
      <alignment horizontal="center" vertical="center" shrinkToFit="1"/>
    </xf>
    <xf numFmtId="165" fontId="8" fillId="0" borderId="13" xfId="0" applyNumberFormat="1" applyFont="1" applyBorder="1" applyAlignment="1">
      <alignment horizontal="center" vertical="center" shrinkToFit="1"/>
    </xf>
    <xf numFmtId="165" fontId="8" fillId="0" borderId="15" xfId="0" applyNumberFormat="1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wrapText="1"/>
    </xf>
    <xf numFmtId="165" fontId="6" fillId="0" borderId="44" xfId="0" applyNumberFormat="1" applyFont="1" applyBorder="1" applyAlignment="1">
      <alignment horizontal="center" vertical="center" wrapText="1"/>
    </xf>
    <xf numFmtId="165" fontId="8" fillId="0" borderId="45" xfId="0" applyNumberFormat="1" applyFont="1" applyBorder="1" applyAlignment="1">
      <alignment horizontal="center" vertical="center" shrinkToFit="1"/>
    </xf>
    <xf numFmtId="165" fontId="0" fillId="0" borderId="0" xfId="0" applyNumberFormat="1" applyAlignment="1">
      <alignment horizontal="center" vertical="center"/>
    </xf>
    <xf numFmtId="165" fontId="8" fillId="0" borderId="59" xfId="0" applyNumberFormat="1" applyFont="1" applyBorder="1" applyAlignment="1">
      <alignment horizontal="center" vertical="center" shrinkToFit="1"/>
    </xf>
    <xf numFmtId="165" fontId="8" fillId="0" borderId="60" xfId="0" applyNumberFormat="1" applyFont="1" applyBorder="1" applyAlignment="1">
      <alignment horizontal="center" vertical="top" shrinkToFit="1"/>
    </xf>
    <xf numFmtId="165" fontId="5" fillId="0" borderId="54" xfId="0" applyNumberFormat="1" applyFont="1" applyBorder="1" applyAlignment="1">
      <alignment horizontal="center" vertical="center" wrapText="1"/>
    </xf>
    <xf numFmtId="165" fontId="5" fillId="0" borderId="56" xfId="0" applyNumberFormat="1" applyFont="1" applyBorder="1" applyAlignment="1">
      <alignment horizontal="center" vertical="center" wrapText="1"/>
    </xf>
    <xf numFmtId="165" fontId="5" fillId="0" borderId="57" xfId="0" applyNumberFormat="1" applyFont="1" applyBorder="1" applyAlignment="1">
      <alignment horizontal="center" vertical="center" wrapText="1"/>
    </xf>
    <xf numFmtId="165" fontId="8" fillId="0" borderId="62" xfId="0" applyNumberFormat="1" applyFont="1" applyBorder="1" applyAlignment="1">
      <alignment horizontal="right" vertical="top" shrinkToFit="1"/>
    </xf>
    <xf numFmtId="165" fontId="8" fillId="0" borderId="63" xfId="0" applyNumberFormat="1" applyFont="1" applyBorder="1" applyAlignment="1">
      <alignment horizontal="right" vertical="top" shrinkToFit="1"/>
    </xf>
    <xf numFmtId="165" fontId="8" fillId="0" borderId="64" xfId="0" applyNumberFormat="1" applyFont="1" applyBorder="1" applyAlignment="1">
      <alignment horizontal="right" vertical="top" shrinkToFit="1"/>
    </xf>
    <xf numFmtId="165" fontId="0" fillId="0" borderId="63" xfId="0" applyNumberFormat="1" applyBorder="1" applyAlignment="1">
      <alignment horizontal="left" wrapText="1"/>
    </xf>
    <xf numFmtId="165" fontId="8" fillId="0" borderId="61" xfId="0" applyNumberFormat="1" applyFont="1" applyBorder="1" applyAlignment="1">
      <alignment horizontal="right" vertical="top" shrinkToFi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C7B8-3B11-4061-B3A4-8B9C5F3B9BD8}">
  <dimension ref="A1:J34"/>
  <sheetViews>
    <sheetView topLeftCell="A21" workbookViewId="0">
      <selection activeCell="F8" sqref="F8:G8"/>
    </sheetView>
  </sheetViews>
  <sheetFormatPr defaultRowHeight="14.4" x14ac:dyDescent="0.3"/>
  <cols>
    <col min="1" max="1" width="26.5546875" customWidth="1"/>
  </cols>
  <sheetData>
    <row r="1" spans="1:10" ht="15" x14ac:dyDescent="0.3">
      <c r="A1" s="128" t="s">
        <v>80</v>
      </c>
      <c r="B1" s="129"/>
      <c r="C1" s="129"/>
      <c r="D1" s="129"/>
      <c r="E1" s="129"/>
      <c r="F1" s="130"/>
      <c r="G1" s="130"/>
      <c r="H1" s="131" t="s">
        <v>0</v>
      </c>
      <c r="I1" s="131"/>
      <c r="J1" s="132"/>
    </row>
    <row r="2" spans="1:10" x14ac:dyDescent="0.3">
      <c r="A2" s="133" t="s">
        <v>1</v>
      </c>
      <c r="B2" s="134"/>
      <c r="C2" s="134"/>
      <c r="D2" s="134"/>
      <c r="E2" s="135"/>
      <c r="F2" s="136"/>
      <c r="G2" s="137"/>
      <c r="H2" s="138"/>
      <c r="I2" s="139"/>
      <c r="J2" s="140"/>
    </row>
    <row r="3" spans="1:10" x14ac:dyDescent="0.3">
      <c r="A3" s="68" t="s">
        <v>2</v>
      </c>
      <c r="B3" s="69"/>
      <c r="C3" s="69"/>
      <c r="D3" s="69"/>
      <c r="E3" s="70"/>
      <c r="F3" s="126">
        <v>100</v>
      </c>
      <c r="G3" s="127"/>
      <c r="H3" s="112"/>
      <c r="I3" s="113"/>
      <c r="J3" s="114"/>
    </row>
    <row r="4" spans="1:10" x14ac:dyDescent="0.3">
      <c r="A4" s="68" t="s">
        <v>3</v>
      </c>
      <c r="B4" s="69"/>
      <c r="C4" s="69"/>
      <c r="D4" s="69"/>
      <c r="E4" s="70"/>
      <c r="F4" s="110">
        <v>500</v>
      </c>
      <c r="G4" s="111"/>
      <c r="H4" s="112"/>
      <c r="I4" s="113"/>
      <c r="J4" s="114"/>
    </row>
    <row r="5" spans="1:10" x14ac:dyDescent="0.3">
      <c r="A5" s="68" t="s">
        <v>4</v>
      </c>
      <c r="B5" s="69"/>
      <c r="C5" s="69"/>
      <c r="D5" s="69"/>
      <c r="E5" s="70"/>
      <c r="F5" s="110">
        <v>500</v>
      </c>
      <c r="G5" s="111"/>
      <c r="H5" s="112"/>
      <c r="I5" s="113"/>
      <c r="J5" s="114"/>
    </row>
    <row r="6" spans="1:10" x14ac:dyDescent="0.3">
      <c r="A6" s="120" t="s">
        <v>76</v>
      </c>
      <c r="B6" s="69"/>
      <c r="C6" s="69"/>
      <c r="D6" s="69"/>
      <c r="E6" s="70"/>
      <c r="F6" s="110">
        <v>500</v>
      </c>
      <c r="G6" s="111"/>
      <c r="H6" s="112"/>
      <c r="I6" s="113"/>
      <c r="J6" s="114"/>
    </row>
    <row r="7" spans="1:10" ht="14.4" customHeight="1" x14ac:dyDescent="0.3">
      <c r="A7" s="53" t="s">
        <v>81</v>
      </c>
      <c r="B7" s="45"/>
      <c r="C7" s="45"/>
      <c r="D7" s="45"/>
      <c r="E7" s="46"/>
      <c r="F7" s="50"/>
      <c r="G7" s="51">
        <v>1500</v>
      </c>
      <c r="H7" s="47"/>
      <c r="I7" s="48"/>
      <c r="J7" s="49"/>
    </row>
    <row r="8" spans="1:10" x14ac:dyDescent="0.3">
      <c r="A8" s="68" t="s">
        <v>5</v>
      </c>
      <c r="B8" s="69"/>
      <c r="C8" s="69"/>
      <c r="D8" s="69"/>
      <c r="E8" s="70"/>
      <c r="F8" s="110">
        <v>1000</v>
      </c>
      <c r="G8" s="111"/>
      <c r="H8" s="112"/>
      <c r="I8" s="113"/>
      <c r="J8" s="114"/>
    </row>
    <row r="9" spans="1:10" x14ac:dyDescent="0.3">
      <c r="A9" s="68" t="s">
        <v>6</v>
      </c>
      <c r="B9" s="69"/>
      <c r="C9" s="69"/>
      <c r="D9" s="69"/>
      <c r="E9" s="70"/>
      <c r="F9" s="124">
        <v>1000</v>
      </c>
      <c r="G9" s="125"/>
      <c r="H9" s="112"/>
      <c r="I9" s="113"/>
      <c r="J9" s="114"/>
    </row>
    <row r="10" spans="1:10" x14ac:dyDescent="0.3">
      <c r="A10" s="71" t="s">
        <v>7</v>
      </c>
      <c r="B10" s="72"/>
      <c r="C10" s="72"/>
      <c r="D10" s="72"/>
      <c r="E10" s="73"/>
      <c r="F10" s="115"/>
      <c r="G10" s="116"/>
      <c r="H10" s="121">
        <f>SUM(F3:G9)</f>
        <v>5100</v>
      </c>
      <c r="I10" s="122"/>
      <c r="J10" s="123"/>
    </row>
    <row r="11" spans="1:10" x14ac:dyDescent="0.3">
      <c r="A11" s="102" t="s">
        <v>8</v>
      </c>
      <c r="B11" s="103"/>
      <c r="C11" s="103"/>
      <c r="D11" s="103"/>
      <c r="E11" s="104"/>
      <c r="F11" s="105"/>
      <c r="G11" s="106"/>
      <c r="H11" s="107"/>
      <c r="I11" s="108"/>
      <c r="J11" s="109"/>
    </row>
    <row r="12" spans="1:10" x14ac:dyDescent="0.3">
      <c r="A12" s="68" t="s">
        <v>9</v>
      </c>
      <c r="B12" s="69"/>
      <c r="C12" s="69"/>
      <c r="D12" s="69"/>
      <c r="E12" s="70"/>
      <c r="F12" s="110">
        <v>0</v>
      </c>
      <c r="G12" s="111"/>
      <c r="H12" s="112"/>
      <c r="I12" s="113"/>
      <c r="J12" s="114"/>
    </row>
    <row r="13" spans="1:10" x14ac:dyDescent="0.3">
      <c r="A13" s="68" t="s">
        <v>10</v>
      </c>
      <c r="B13" s="69"/>
      <c r="C13" s="69"/>
      <c r="D13" s="69"/>
      <c r="E13" s="70"/>
      <c r="F13" s="110">
        <v>0</v>
      </c>
      <c r="G13" s="111"/>
      <c r="H13" s="112"/>
      <c r="I13" s="113"/>
      <c r="J13" s="114"/>
    </row>
    <row r="14" spans="1:10" x14ac:dyDescent="0.3">
      <c r="A14" s="68" t="s">
        <v>11</v>
      </c>
      <c r="B14" s="69"/>
      <c r="C14" s="69"/>
      <c r="D14" s="69"/>
      <c r="E14" s="70"/>
      <c r="F14" s="110">
        <v>0</v>
      </c>
      <c r="G14" s="111"/>
      <c r="H14" s="112"/>
      <c r="I14" s="113"/>
      <c r="J14" s="114"/>
    </row>
    <row r="15" spans="1:10" x14ac:dyDescent="0.3">
      <c r="A15" s="68" t="s">
        <v>12</v>
      </c>
      <c r="B15" s="69"/>
      <c r="C15" s="69"/>
      <c r="D15" s="69"/>
      <c r="E15" s="70"/>
      <c r="F15" s="110">
        <v>0</v>
      </c>
      <c r="G15" s="111"/>
      <c r="H15" s="112"/>
      <c r="I15" s="113"/>
      <c r="J15" s="114"/>
    </row>
    <row r="16" spans="1:10" x14ac:dyDescent="0.3">
      <c r="A16" s="120" t="s">
        <v>66</v>
      </c>
      <c r="B16" s="69"/>
      <c r="C16" s="69"/>
      <c r="D16" s="69"/>
      <c r="E16" s="70"/>
      <c r="F16" s="110">
        <v>500</v>
      </c>
      <c r="G16" s="111"/>
      <c r="H16" s="112"/>
      <c r="I16" s="113"/>
      <c r="J16" s="114"/>
    </row>
    <row r="17" spans="1:10" x14ac:dyDescent="0.3">
      <c r="A17" s="68" t="s">
        <v>13</v>
      </c>
      <c r="B17" s="69"/>
      <c r="C17" s="69"/>
      <c r="D17" s="69"/>
      <c r="E17" s="70"/>
      <c r="F17" s="7"/>
      <c r="G17" s="8">
        <v>0</v>
      </c>
      <c r="H17" s="4"/>
      <c r="I17" s="5"/>
      <c r="J17" s="6"/>
    </row>
    <row r="18" spans="1:10" x14ac:dyDescent="0.3">
      <c r="A18" s="68" t="s">
        <v>14</v>
      </c>
      <c r="B18" s="69"/>
      <c r="C18" s="69"/>
      <c r="D18" s="69"/>
      <c r="E18" s="70"/>
      <c r="F18" s="110">
        <v>100</v>
      </c>
      <c r="G18" s="111"/>
      <c r="H18" s="112"/>
      <c r="I18" s="113"/>
      <c r="J18" s="114"/>
    </row>
    <row r="19" spans="1:10" x14ac:dyDescent="0.3">
      <c r="A19" s="71" t="s">
        <v>15</v>
      </c>
      <c r="B19" s="72"/>
      <c r="C19" s="72"/>
      <c r="D19" s="72"/>
      <c r="E19" s="73"/>
      <c r="F19" s="115"/>
      <c r="G19" s="116"/>
      <c r="H19" s="117">
        <f>SUM(F12:G18)</f>
        <v>600</v>
      </c>
      <c r="I19" s="118"/>
      <c r="J19" s="119"/>
    </row>
    <row r="20" spans="1:10" x14ac:dyDescent="0.3">
      <c r="A20" s="102" t="s">
        <v>16</v>
      </c>
      <c r="B20" s="103"/>
      <c r="C20" s="103"/>
      <c r="D20" s="103"/>
      <c r="E20" s="104"/>
      <c r="F20" s="105"/>
      <c r="G20" s="106"/>
      <c r="H20" s="107"/>
      <c r="I20" s="108"/>
      <c r="J20" s="109"/>
    </row>
    <row r="21" spans="1:10" x14ac:dyDescent="0.3">
      <c r="A21" s="68" t="s">
        <v>17</v>
      </c>
      <c r="B21" s="69"/>
      <c r="C21" s="69"/>
      <c r="D21" s="69"/>
      <c r="E21" s="70"/>
      <c r="F21" s="95">
        <v>0</v>
      </c>
      <c r="G21" s="96"/>
      <c r="H21" s="97"/>
      <c r="I21" s="98"/>
      <c r="J21" s="99"/>
    </row>
    <row r="22" spans="1:10" x14ac:dyDescent="0.3">
      <c r="A22" s="68" t="s">
        <v>18</v>
      </c>
      <c r="B22" s="69"/>
      <c r="C22" s="69"/>
      <c r="D22" s="69"/>
      <c r="E22" s="70"/>
      <c r="F22" s="95">
        <v>0</v>
      </c>
      <c r="G22" s="96"/>
      <c r="H22" s="97"/>
      <c r="I22" s="98"/>
      <c r="J22" s="99"/>
    </row>
    <row r="23" spans="1:10" x14ac:dyDescent="0.3">
      <c r="A23" s="68" t="s">
        <v>19</v>
      </c>
      <c r="B23" s="69"/>
      <c r="C23" s="69"/>
      <c r="D23" s="69"/>
      <c r="E23" s="70"/>
      <c r="F23" s="95">
        <v>500</v>
      </c>
      <c r="G23" s="96"/>
      <c r="H23" s="97"/>
      <c r="I23" s="98"/>
      <c r="J23" s="99"/>
    </row>
    <row r="24" spans="1:10" x14ac:dyDescent="0.3">
      <c r="A24" s="68" t="s">
        <v>20</v>
      </c>
      <c r="B24" s="69"/>
      <c r="C24" s="69"/>
      <c r="D24" s="69"/>
      <c r="E24" s="70"/>
      <c r="F24" s="95">
        <v>0</v>
      </c>
      <c r="G24" s="96"/>
      <c r="H24" s="97"/>
      <c r="I24" s="98"/>
      <c r="J24" s="99"/>
    </row>
    <row r="25" spans="1:10" x14ac:dyDescent="0.3">
      <c r="A25" s="68" t="s">
        <v>21</v>
      </c>
      <c r="B25" s="69"/>
      <c r="C25" s="69"/>
      <c r="D25" s="69"/>
      <c r="E25" s="70"/>
      <c r="F25" s="95">
        <v>0</v>
      </c>
      <c r="G25" s="96"/>
      <c r="H25" s="97"/>
      <c r="I25" s="98"/>
      <c r="J25" s="99"/>
    </row>
    <row r="26" spans="1:10" x14ac:dyDescent="0.3">
      <c r="A26" s="68" t="s">
        <v>22</v>
      </c>
      <c r="B26" s="69"/>
      <c r="C26" s="69"/>
      <c r="D26" s="69"/>
      <c r="E26" s="70"/>
      <c r="F26" s="95">
        <v>250</v>
      </c>
      <c r="G26" s="96"/>
      <c r="H26" s="97"/>
      <c r="I26" s="98"/>
      <c r="J26" s="99"/>
    </row>
    <row r="27" spans="1:10" x14ac:dyDescent="0.3">
      <c r="A27" s="120" t="s">
        <v>77</v>
      </c>
      <c r="B27" s="69"/>
      <c r="C27" s="69"/>
      <c r="D27" s="69"/>
      <c r="E27" s="70"/>
      <c r="F27" s="95">
        <v>1000</v>
      </c>
      <c r="G27" s="96"/>
      <c r="H27" s="97"/>
      <c r="I27" s="98"/>
      <c r="J27" s="99"/>
    </row>
    <row r="28" spans="1:10" x14ac:dyDescent="0.3">
      <c r="A28" s="68" t="s">
        <v>23</v>
      </c>
      <c r="B28" s="69"/>
      <c r="C28" s="69"/>
      <c r="D28" s="69"/>
      <c r="E28" s="70"/>
      <c r="F28" s="95">
        <v>0</v>
      </c>
      <c r="G28" s="96"/>
      <c r="H28" s="97"/>
      <c r="I28" s="98"/>
      <c r="J28" s="99"/>
    </row>
    <row r="29" spans="1:10" x14ac:dyDescent="0.3">
      <c r="A29" s="68" t="s">
        <v>24</v>
      </c>
      <c r="B29" s="69"/>
      <c r="C29" s="69"/>
      <c r="D29" s="69"/>
      <c r="E29" s="70"/>
      <c r="F29" s="100">
        <v>250</v>
      </c>
      <c r="G29" s="101"/>
      <c r="H29" s="97"/>
      <c r="I29" s="98"/>
      <c r="J29" s="99"/>
    </row>
    <row r="30" spans="1:10" x14ac:dyDescent="0.3">
      <c r="A30" s="71" t="s">
        <v>25</v>
      </c>
      <c r="B30" s="72"/>
      <c r="C30" s="72"/>
      <c r="D30" s="72"/>
      <c r="E30" s="73"/>
      <c r="F30" s="74"/>
      <c r="G30" s="75"/>
      <c r="H30" s="80">
        <f>SUM(F21:G29)</f>
        <v>2000</v>
      </c>
      <c r="I30" s="81"/>
      <c r="J30" s="82"/>
    </row>
    <row r="31" spans="1:10" x14ac:dyDescent="0.3">
      <c r="A31" s="83" t="s">
        <v>26</v>
      </c>
      <c r="B31" s="84"/>
      <c r="C31" s="84"/>
      <c r="D31" s="84"/>
      <c r="E31" s="85"/>
      <c r="F31" s="76"/>
      <c r="G31" s="77"/>
      <c r="H31" s="86">
        <f>H10+H19+H30</f>
        <v>7700</v>
      </c>
      <c r="I31" s="87"/>
      <c r="J31" s="88"/>
    </row>
    <row r="32" spans="1:10" x14ac:dyDescent="0.3">
      <c r="A32" s="68" t="s">
        <v>27</v>
      </c>
      <c r="B32" s="69"/>
      <c r="C32" s="69"/>
      <c r="D32" s="69"/>
      <c r="E32" s="70"/>
      <c r="F32" s="76"/>
      <c r="G32" s="77"/>
      <c r="H32" s="80">
        <v>2500</v>
      </c>
      <c r="I32" s="81"/>
      <c r="J32" s="82"/>
    </row>
    <row r="33" spans="1:10" x14ac:dyDescent="0.3">
      <c r="A33" s="71" t="s">
        <v>28</v>
      </c>
      <c r="B33" s="72"/>
      <c r="C33" s="72"/>
      <c r="D33" s="72"/>
      <c r="E33" s="73"/>
      <c r="F33" s="76"/>
      <c r="G33" s="77"/>
      <c r="H33" s="89">
        <f>H31+H32</f>
        <v>10200</v>
      </c>
      <c r="I33" s="90"/>
      <c r="J33" s="91"/>
    </row>
    <row r="34" spans="1:10" x14ac:dyDescent="0.3">
      <c r="A34" s="92"/>
      <c r="B34" s="93"/>
      <c r="C34" s="93"/>
      <c r="D34" s="93"/>
      <c r="E34" s="94"/>
      <c r="F34" s="78"/>
      <c r="G34" s="79"/>
      <c r="H34" s="65"/>
      <c r="I34" s="66"/>
      <c r="J34" s="67"/>
    </row>
  </sheetData>
  <mergeCells count="93">
    <mergeCell ref="A1:E1"/>
    <mergeCell ref="F1:G1"/>
    <mergeCell ref="H1:J1"/>
    <mergeCell ref="A2:E2"/>
    <mergeCell ref="F2:G2"/>
    <mergeCell ref="H2:J2"/>
    <mergeCell ref="A3:E3"/>
    <mergeCell ref="F3:G3"/>
    <mergeCell ref="H3:J3"/>
    <mergeCell ref="A4:E4"/>
    <mergeCell ref="F4:G4"/>
    <mergeCell ref="H4:J4"/>
    <mergeCell ref="A5:E5"/>
    <mergeCell ref="F5:G5"/>
    <mergeCell ref="H5:J5"/>
    <mergeCell ref="A6:E6"/>
    <mergeCell ref="F6:G6"/>
    <mergeCell ref="H6:J6"/>
    <mergeCell ref="A8:E8"/>
    <mergeCell ref="F8:G8"/>
    <mergeCell ref="H8:J8"/>
    <mergeCell ref="A9:E9"/>
    <mergeCell ref="F9:G9"/>
    <mergeCell ref="H9:J9"/>
    <mergeCell ref="A10:E10"/>
    <mergeCell ref="F10:G10"/>
    <mergeCell ref="H10:J10"/>
    <mergeCell ref="A11:E11"/>
    <mergeCell ref="F11:G11"/>
    <mergeCell ref="H11:J11"/>
    <mergeCell ref="A12:E12"/>
    <mergeCell ref="F12:G12"/>
    <mergeCell ref="H12:J12"/>
    <mergeCell ref="A13:E13"/>
    <mergeCell ref="F13:G13"/>
    <mergeCell ref="H13:J13"/>
    <mergeCell ref="A16:E16"/>
    <mergeCell ref="F16:G16"/>
    <mergeCell ref="H16:J16"/>
    <mergeCell ref="A14:E14"/>
    <mergeCell ref="F14:G14"/>
    <mergeCell ref="H14:J14"/>
    <mergeCell ref="A15:E15"/>
    <mergeCell ref="F15:G15"/>
    <mergeCell ref="H15:J15"/>
    <mergeCell ref="A18:E18"/>
    <mergeCell ref="F18:G18"/>
    <mergeCell ref="H18:J18"/>
    <mergeCell ref="A19:E19"/>
    <mergeCell ref="F19:G19"/>
    <mergeCell ref="H19:J19"/>
    <mergeCell ref="A20:E20"/>
    <mergeCell ref="F20:G20"/>
    <mergeCell ref="H20:J20"/>
    <mergeCell ref="A21:E21"/>
    <mergeCell ref="F21:G21"/>
    <mergeCell ref="H21:J21"/>
    <mergeCell ref="A22:E22"/>
    <mergeCell ref="F22:G22"/>
    <mergeCell ref="H22:J22"/>
    <mergeCell ref="A23:E23"/>
    <mergeCell ref="F23:G23"/>
    <mergeCell ref="H23:J23"/>
    <mergeCell ref="A24:E24"/>
    <mergeCell ref="F24:G24"/>
    <mergeCell ref="H24:J24"/>
    <mergeCell ref="A25:E25"/>
    <mergeCell ref="F25:G25"/>
    <mergeCell ref="H25:J25"/>
    <mergeCell ref="F29:G29"/>
    <mergeCell ref="H29:J29"/>
    <mergeCell ref="A26:E26"/>
    <mergeCell ref="F26:G26"/>
    <mergeCell ref="H26:J26"/>
    <mergeCell ref="A27:E27"/>
    <mergeCell ref="F27:G27"/>
    <mergeCell ref="H27:J27"/>
    <mergeCell ref="H34:J34"/>
    <mergeCell ref="A17:E17"/>
    <mergeCell ref="A30:E30"/>
    <mergeCell ref="F30:G34"/>
    <mergeCell ref="H30:J30"/>
    <mergeCell ref="A31:E31"/>
    <mergeCell ref="H31:J31"/>
    <mergeCell ref="A32:E32"/>
    <mergeCell ref="H32:J32"/>
    <mergeCell ref="A33:E33"/>
    <mergeCell ref="H33:J33"/>
    <mergeCell ref="A34:E34"/>
    <mergeCell ref="A28:E28"/>
    <mergeCell ref="F28:G28"/>
    <mergeCell ref="H28:J28"/>
    <mergeCell ref="A29:E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7B39D-3168-4483-9263-7146113574A8}">
  <dimension ref="A2:N30"/>
  <sheetViews>
    <sheetView topLeftCell="A10" workbookViewId="0">
      <selection activeCell="I15" sqref="I15"/>
    </sheetView>
  </sheetViews>
  <sheetFormatPr defaultRowHeight="14.4" x14ac:dyDescent="0.3"/>
  <cols>
    <col min="1" max="1" width="25.44140625" customWidth="1"/>
    <col min="2" max="3" width="13.44140625" customWidth="1"/>
    <col min="4" max="5" width="12.77734375" customWidth="1"/>
    <col min="6" max="6" width="13.5546875" customWidth="1"/>
  </cols>
  <sheetData>
    <row r="2" spans="1:14" x14ac:dyDescent="0.3">
      <c r="A2" s="151"/>
      <c r="B2" s="130"/>
      <c r="C2" s="10" t="s">
        <v>29</v>
      </c>
      <c r="D2" s="10" t="s">
        <v>64</v>
      </c>
      <c r="E2" s="30" t="s">
        <v>65</v>
      </c>
      <c r="F2" s="5"/>
    </row>
    <row r="3" spans="1:14" x14ac:dyDescent="0.3">
      <c r="A3" s="133" t="s">
        <v>30</v>
      </c>
      <c r="B3" s="134"/>
      <c r="C3" s="2"/>
      <c r="D3" s="3"/>
      <c r="E3" s="3"/>
      <c r="F3" s="3"/>
      <c r="G3" s="5"/>
    </row>
    <row r="4" spans="1:14" x14ac:dyDescent="0.3">
      <c r="A4" s="120" t="s">
        <v>31</v>
      </c>
      <c r="B4" s="143"/>
      <c r="C4" s="11">
        <v>30</v>
      </c>
      <c r="D4" s="12">
        <v>35</v>
      </c>
      <c r="E4" s="12">
        <v>40</v>
      </c>
      <c r="F4" s="13">
        <f>C4+D4+E4</f>
        <v>105</v>
      </c>
      <c r="G4" s="5"/>
      <c r="H4" t="s">
        <v>78</v>
      </c>
      <c r="J4">
        <f>8*50*45*1.3</f>
        <v>23400</v>
      </c>
    </row>
    <row r="5" spans="1:14" x14ac:dyDescent="0.3">
      <c r="A5" s="53" t="s">
        <v>82</v>
      </c>
      <c r="B5" s="55"/>
      <c r="C5" s="11">
        <v>0.5</v>
      </c>
      <c r="D5" s="12">
        <v>1</v>
      </c>
      <c r="E5" s="12">
        <v>1</v>
      </c>
      <c r="F5" s="13">
        <f t="shared" ref="F5:F8" si="0">C5+D5+E5</f>
        <v>2.5</v>
      </c>
      <c r="G5" s="48"/>
    </row>
    <row r="6" spans="1:14" x14ac:dyDescent="0.3">
      <c r="A6" s="68" t="s">
        <v>32</v>
      </c>
      <c r="B6" s="143"/>
      <c r="C6" s="11">
        <v>2</v>
      </c>
      <c r="D6" s="12">
        <v>4</v>
      </c>
      <c r="E6" s="12">
        <v>6</v>
      </c>
      <c r="F6" s="13">
        <f t="shared" si="0"/>
        <v>12</v>
      </c>
      <c r="G6" s="5"/>
    </row>
    <row r="7" spans="1:14" x14ac:dyDescent="0.3">
      <c r="A7" s="68" t="s">
        <v>33</v>
      </c>
      <c r="B7" s="143"/>
      <c r="C7" s="32">
        <v>2</v>
      </c>
      <c r="D7" s="33">
        <v>4</v>
      </c>
      <c r="E7" s="34">
        <v>6</v>
      </c>
      <c r="F7" s="155">
        <f t="shared" si="0"/>
        <v>12</v>
      </c>
    </row>
    <row r="8" spans="1:14" x14ac:dyDescent="0.3">
      <c r="A8" s="146"/>
      <c r="B8" s="108"/>
      <c r="C8" s="31">
        <f>C4+C7</f>
        <v>32</v>
      </c>
      <c r="D8" s="13">
        <f>SUM(D4:D6)</f>
        <v>40</v>
      </c>
      <c r="E8" s="13">
        <f>SUM(E4:E7)</f>
        <v>53</v>
      </c>
      <c r="F8" s="13">
        <f t="shared" si="0"/>
        <v>125</v>
      </c>
      <c r="G8" s="9"/>
    </row>
    <row r="9" spans="1:14" x14ac:dyDescent="0.3">
      <c r="A9" s="102" t="s">
        <v>34</v>
      </c>
      <c r="B9" s="147"/>
      <c r="C9" s="17"/>
      <c r="D9" s="19"/>
      <c r="E9" s="19"/>
      <c r="F9" s="13">
        <f t="shared" ref="F9:F28" si="1">C9+D9+E9</f>
        <v>0</v>
      </c>
      <c r="G9" s="9"/>
    </row>
    <row r="10" spans="1:14" x14ac:dyDescent="0.3">
      <c r="A10" s="68" t="s">
        <v>35</v>
      </c>
      <c r="B10" s="143"/>
      <c r="C10" s="11">
        <v>4</v>
      </c>
      <c r="D10" s="18">
        <v>6</v>
      </c>
      <c r="E10" s="18">
        <v>8</v>
      </c>
      <c r="F10" s="13">
        <f t="shared" si="1"/>
        <v>18</v>
      </c>
      <c r="G10" s="5"/>
      <c r="J10">
        <f>80*45</f>
        <v>3600</v>
      </c>
    </row>
    <row r="11" spans="1:14" x14ac:dyDescent="0.3">
      <c r="A11" s="68" t="s">
        <v>36</v>
      </c>
      <c r="B11" s="143"/>
      <c r="C11" s="11">
        <v>0</v>
      </c>
      <c r="D11" s="12">
        <v>0</v>
      </c>
      <c r="E11" s="12">
        <v>0</v>
      </c>
      <c r="F11" s="13">
        <f t="shared" si="1"/>
        <v>0</v>
      </c>
    </row>
    <row r="12" spans="1:14" x14ac:dyDescent="0.3">
      <c r="A12" s="68" t="s">
        <v>37</v>
      </c>
      <c r="B12" s="143"/>
      <c r="C12" s="11">
        <v>0</v>
      </c>
      <c r="D12" s="12">
        <v>0</v>
      </c>
      <c r="E12" s="12">
        <v>0</v>
      </c>
      <c r="F12" s="13">
        <f t="shared" si="1"/>
        <v>0</v>
      </c>
      <c r="G12" s="5"/>
    </row>
    <row r="13" spans="1:14" x14ac:dyDescent="0.3">
      <c r="A13" s="68" t="s">
        <v>38</v>
      </c>
      <c r="B13" s="143"/>
      <c r="C13" s="11">
        <v>0.25</v>
      </c>
      <c r="D13" s="12">
        <v>0.25</v>
      </c>
      <c r="E13" s="12">
        <v>0.25</v>
      </c>
      <c r="F13" s="13">
        <f t="shared" si="1"/>
        <v>0.75</v>
      </c>
      <c r="G13" s="5"/>
      <c r="N13" s="13">
        <f t="shared" ref="N13:N14" si="2">J13+L13+M13</f>
        <v>0</v>
      </c>
    </row>
    <row r="14" spans="1:14" x14ac:dyDescent="0.3">
      <c r="A14" s="68" t="s">
        <v>39</v>
      </c>
      <c r="B14" s="143"/>
      <c r="C14" s="11">
        <v>0</v>
      </c>
      <c r="D14" s="12">
        <v>0</v>
      </c>
      <c r="E14" s="12">
        <v>0</v>
      </c>
      <c r="F14" s="13">
        <f t="shared" si="1"/>
        <v>0</v>
      </c>
      <c r="G14" s="5"/>
      <c r="N14" s="13">
        <f t="shared" si="2"/>
        <v>0</v>
      </c>
    </row>
    <row r="15" spans="1:14" x14ac:dyDescent="0.3">
      <c r="A15" s="120" t="s">
        <v>79</v>
      </c>
      <c r="B15" s="143"/>
      <c r="C15" s="11">
        <v>1</v>
      </c>
      <c r="D15" s="11">
        <v>1</v>
      </c>
      <c r="E15" s="12">
        <v>1</v>
      </c>
      <c r="F15" s="13">
        <f t="shared" si="1"/>
        <v>3</v>
      </c>
      <c r="G15" s="5"/>
    </row>
    <row r="16" spans="1:14" x14ac:dyDescent="0.3">
      <c r="A16" s="68" t="s">
        <v>40</v>
      </c>
      <c r="B16" s="143"/>
      <c r="C16" s="32">
        <v>0.5</v>
      </c>
      <c r="D16" s="33">
        <v>0.5</v>
      </c>
      <c r="E16" s="33">
        <v>0.5</v>
      </c>
      <c r="F16" s="35">
        <f t="shared" si="1"/>
        <v>1.5</v>
      </c>
      <c r="G16" s="5"/>
    </row>
    <row r="17" spans="1:7" x14ac:dyDescent="0.3">
      <c r="A17" s="150"/>
      <c r="B17" s="113"/>
      <c r="C17" s="31">
        <f>SUM(C10:C16)</f>
        <v>5.75</v>
      </c>
      <c r="D17" s="31">
        <f t="shared" ref="D17:E17" si="3">SUM(D10:D16)</f>
        <v>7.75</v>
      </c>
      <c r="E17" s="31">
        <f t="shared" si="3"/>
        <v>9.75</v>
      </c>
      <c r="F17" s="13">
        <f t="shared" si="1"/>
        <v>23.25</v>
      </c>
      <c r="G17" s="5"/>
    </row>
    <row r="18" spans="1:7" x14ac:dyDescent="0.3">
      <c r="A18" s="148" t="s">
        <v>41</v>
      </c>
      <c r="B18" s="149"/>
      <c r="C18" s="20"/>
      <c r="D18" s="21"/>
      <c r="E18" s="21"/>
      <c r="F18" s="13">
        <f t="shared" si="1"/>
        <v>0</v>
      </c>
      <c r="G18" s="5"/>
    </row>
    <row r="19" spans="1:7" x14ac:dyDescent="0.3">
      <c r="A19" s="68" t="s">
        <v>42</v>
      </c>
      <c r="B19" s="143"/>
      <c r="C19" s="11">
        <v>1</v>
      </c>
      <c r="D19" s="12">
        <v>2</v>
      </c>
      <c r="E19" s="12">
        <v>3</v>
      </c>
      <c r="F19" s="13">
        <f t="shared" si="1"/>
        <v>6</v>
      </c>
      <c r="G19" s="5"/>
    </row>
    <row r="20" spans="1:7" x14ac:dyDescent="0.3">
      <c r="A20" s="68" t="s">
        <v>43</v>
      </c>
      <c r="B20" s="143"/>
      <c r="C20" s="11">
        <v>0</v>
      </c>
      <c r="D20" s="12">
        <v>0</v>
      </c>
      <c r="E20" s="12">
        <v>0</v>
      </c>
      <c r="F20" s="13">
        <f t="shared" si="1"/>
        <v>0</v>
      </c>
      <c r="G20" s="5"/>
    </row>
    <row r="21" spans="1:7" x14ac:dyDescent="0.3">
      <c r="A21" s="68" t="s">
        <v>44</v>
      </c>
      <c r="B21" s="143"/>
      <c r="C21" s="14">
        <v>2.5</v>
      </c>
      <c r="D21" s="15">
        <v>3</v>
      </c>
      <c r="E21" s="36">
        <v>3.5</v>
      </c>
      <c r="F21" s="37">
        <f t="shared" si="1"/>
        <v>9</v>
      </c>
      <c r="G21" s="5"/>
    </row>
    <row r="22" spans="1:7" x14ac:dyDescent="0.3">
      <c r="A22" s="146"/>
      <c r="B22" s="108"/>
      <c r="C22" s="16">
        <f>SUM(C19:C21)</f>
        <v>3.5</v>
      </c>
      <c r="D22" s="16">
        <f t="shared" ref="D22:E22" si="4">SUM(D19:D21)</f>
        <v>5</v>
      </c>
      <c r="E22" s="16">
        <f t="shared" si="4"/>
        <v>6.5</v>
      </c>
      <c r="F22" s="13">
        <f t="shared" si="1"/>
        <v>15</v>
      </c>
      <c r="G22" s="9"/>
    </row>
    <row r="23" spans="1:7" x14ac:dyDescent="0.3">
      <c r="A23" s="102" t="s">
        <v>45</v>
      </c>
      <c r="B23" s="147"/>
      <c r="C23" s="17"/>
      <c r="D23" s="19"/>
      <c r="E23" s="19"/>
      <c r="F23" s="13">
        <f t="shared" si="1"/>
        <v>0</v>
      </c>
      <c r="G23" s="9"/>
    </row>
    <row r="24" spans="1:7" x14ac:dyDescent="0.3">
      <c r="A24" s="68" t="s">
        <v>46</v>
      </c>
      <c r="B24" s="143"/>
      <c r="C24" s="11">
        <v>0.5</v>
      </c>
      <c r="D24" s="12">
        <v>0.5</v>
      </c>
      <c r="E24" s="12">
        <v>0.5</v>
      </c>
      <c r="F24" s="13">
        <f t="shared" si="1"/>
        <v>1.5</v>
      </c>
      <c r="G24" s="5"/>
    </row>
    <row r="25" spans="1:7" x14ac:dyDescent="0.3">
      <c r="A25" s="68" t="s">
        <v>47</v>
      </c>
      <c r="B25" s="143"/>
      <c r="C25" s="11">
        <v>0.5</v>
      </c>
      <c r="D25" s="12">
        <v>0.25</v>
      </c>
      <c r="E25" s="12">
        <v>0.25</v>
      </c>
      <c r="F25" s="13">
        <f t="shared" si="1"/>
        <v>1</v>
      </c>
      <c r="G25" s="5"/>
    </row>
    <row r="26" spans="1:7" x14ac:dyDescent="0.3">
      <c r="A26" s="68" t="s">
        <v>48</v>
      </c>
      <c r="B26" s="143"/>
      <c r="C26" s="11">
        <v>0.25</v>
      </c>
      <c r="D26" s="12">
        <v>0.25</v>
      </c>
      <c r="E26" s="12">
        <v>0.25</v>
      </c>
      <c r="F26" s="13">
        <f t="shared" si="1"/>
        <v>0.75</v>
      </c>
      <c r="G26" s="5"/>
    </row>
    <row r="27" spans="1:7" x14ac:dyDescent="0.3">
      <c r="A27" s="68" t="s">
        <v>49</v>
      </c>
      <c r="B27" s="143"/>
      <c r="C27" s="11">
        <v>0.5</v>
      </c>
      <c r="D27" s="12">
        <v>0.5</v>
      </c>
      <c r="E27" s="12">
        <v>0.5</v>
      </c>
      <c r="F27" s="13">
        <f t="shared" si="1"/>
        <v>1.5</v>
      </c>
      <c r="G27" s="5"/>
    </row>
    <row r="28" spans="1:7" x14ac:dyDescent="0.3">
      <c r="A28" s="68" t="s">
        <v>50</v>
      </c>
      <c r="B28" s="143"/>
      <c r="C28" s="14">
        <v>0.3</v>
      </c>
      <c r="D28" s="12">
        <v>0.35</v>
      </c>
      <c r="E28" s="12">
        <v>0.4</v>
      </c>
      <c r="F28" s="37">
        <f t="shared" si="1"/>
        <v>1.0499999999999998</v>
      </c>
      <c r="G28" s="5"/>
    </row>
    <row r="29" spans="1:7" x14ac:dyDescent="0.3">
      <c r="A29" s="144"/>
      <c r="B29" s="145"/>
      <c r="C29" s="22">
        <f>SUM(C24:C28)</f>
        <v>2.0499999999999998</v>
      </c>
      <c r="D29" s="22">
        <f>SUM(D24:D28)</f>
        <v>1.85</v>
      </c>
      <c r="E29" s="22">
        <f t="shared" ref="E29:F29" si="5">SUM(E24:E28)</f>
        <v>1.9</v>
      </c>
      <c r="F29" s="22">
        <f t="shared" si="5"/>
        <v>5.8</v>
      </c>
      <c r="G29" s="9"/>
    </row>
    <row r="30" spans="1:7" ht="29.4" customHeight="1" x14ac:dyDescent="0.3">
      <c r="A30" s="141" t="s">
        <v>51</v>
      </c>
      <c r="B30" s="142"/>
      <c r="C30" s="38">
        <f>C8+C17+C22+C29</f>
        <v>43.3</v>
      </c>
      <c r="D30" s="38">
        <f t="shared" ref="D30:F30" si="6">D8+D17+D22+D29</f>
        <v>54.6</v>
      </c>
      <c r="E30" s="38">
        <f t="shared" si="6"/>
        <v>71.150000000000006</v>
      </c>
      <c r="F30" s="38">
        <f>F8+F17+F22+F29</f>
        <v>169.05</v>
      </c>
      <c r="G30" s="9"/>
    </row>
  </sheetData>
  <mergeCells count="28">
    <mergeCell ref="A6:B6"/>
    <mergeCell ref="A7:B7"/>
    <mergeCell ref="A3:B3"/>
    <mergeCell ref="A4:B4"/>
    <mergeCell ref="A2:B2"/>
    <mergeCell ref="A12:B12"/>
    <mergeCell ref="A13:B13"/>
    <mergeCell ref="A10:B10"/>
    <mergeCell ref="A11:B11"/>
    <mergeCell ref="A8:B8"/>
    <mergeCell ref="A9:B9"/>
    <mergeCell ref="A18:B18"/>
    <mergeCell ref="A19:B19"/>
    <mergeCell ref="A16:B16"/>
    <mergeCell ref="A17:B17"/>
    <mergeCell ref="A14:B14"/>
    <mergeCell ref="A15:B15"/>
    <mergeCell ref="A24:B24"/>
    <mergeCell ref="A25:B25"/>
    <mergeCell ref="A22:B22"/>
    <mergeCell ref="A23:B23"/>
    <mergeCell ref="A20:B20"/>
    <mergeCell ref="A21:B21"/>
    <mergeCell ref="A30:B30"/>
    <mergeCell ref="A28:B28"/>
    <mergeCell ref="A29:B29"/>
    <mergeCell ref="A26:B26"/>
    <mergeCell ref="A27:B27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A20F2-A9D9-40E7-B084-5E5A35E2E011}">
  <dimension ref="A1:L34"/>
  <sheetViews>
    <sheetView tabSelected="1" topLeftCell="A13" workbookViewId="0">
      <selection activeCell="L30" sqref="L30"/>
    </sheetView>
  </sheetViews>
  <sheetFormatPr defaultRowHeight="14.4" x14ac:dyDescent="0.3"/>
  <cols>
    <col min="1" max="1" width="32.5546875" customWidth="1"/>
    <col min="2" max="8" width="15.77734375" customWidth="1"/>
  </cols>
  <sheetData>
    <row r="1" spans="1:10" ht="17.399999999999999" x14ac:dyDescent="0.3">
      <c r="A1" s="154"/>
      <c r="B1" s="154"/>
      <c r="C1" s="154"/>
      <c r="D1" s="154"/>
      <c r="E1" s="154"/>
      <c r="F1" s="154"/>
      <c r="G1" s="154"/>
      <c r="H1" s="154"/>
      <c r="I1" s="154"/>
      <c r="J1" s="154"/>
    </row>
    <row r="2" spans="1:10" x14ac:dyDescent="0.3">
      <c r="A2" s="23"/>
      <c r="B2" s="1"/>
      <c r="C2" s="39" t="s">
        <v>52</v>
      </c>
      <c r="D2" s="39"/>
      <c r="E2" s="39" t="s">
        <v>53</v>
      </c>
      <c r="F2" s="39"/>
      <c r="G2" s="39" t="s">
        <v>54</v>
      </c>
      <c r="H2" s="40" t="s">
        <v>55</v>
      </c>
      <c r="I2" s="113"/>
      <c r="J2" s="113"/>
    </row>
    <row r="3" spans="1:10" s="165" customFormat="1" ht="22.8" customHeight="1" x14ac:dyDescent="0.3">
      <c r="A3" s="160" t="s">
        <v>84</v>
      </c>
      <c r="B3" s="161"/>
      <c r="C3" s="162">
        <f>'Begr 3 jr'!C30</f>
        <v>43.3</v>
      </c>
      <c r="D3" s="162"/>
      <c r="E3" s="162">
        <f>'Begr 3 jr'!D30</f>
        <v>54.6</v>
      </c>
      <c r="F3" s="162"/>
      <c r="G3" s="162">
        <f>'Begr 3 jr'!E30</f>
        <v>71.150000000000006</v>
      </c>
      <c r="H3" s="163">
        <f>SUM(C3:G3)</f>
        <v>169.05</v>
      </c>
      <c r="I3" s="164"/>
      <c r="J3" s="164"/>
    </row>
    <row r="4" spans="1:10" ht="32.4" customHeight="1" x14ac:dyDescent="0.3">
      <c r="A4" s="41" t="s">
        <v>67</v>
      </c>
      <c r="B4" s="188" t="s">
        <v>69</v>
      </c>
      <c r="C4" s="189" t="s">
        <v>67</v>
      </c>
      <c r="D4" s="190" t="s">
        <v>75</v>
      </c>
      <c r="E4" s="189" t="s">
        <v>67</v>
      </c>
      <c r="F4" s="190" t="s">
        <v>75</v>
      </c>
      <c r="G4" s="189" t="s">
        <v>67</v>
      </c>
      <c r="H4" s="189" t="s">
        <v>67</v>
      </c>
      <c r="I4" s="108"/>
      <c r="J4" s="108"/>
    </row>
    <row r="5" spans="1:10" x14ac:dyDescent="0.3">
      <c r="A5" s="24" t="s">
        <v>57</v>
      </c>
      <c r="B5" s="58">
        <v>0</v>
      </c>
      <c r="C5" s="58">
        <v>250</v>
      </c>
      <c r="D5" s="58">
        <v>0</v>
      </c>
      <c r="E5" s="58">
        <v>0</v>
      </c>
      <c r="F5" s="58">
        <v>0</v>
      </c>
      <c r="G5" s="58">
        <v>0</v>
      </c>
      <c r="H5" s="191">
        <f>C5+E5+G5</f>
        <v>250</v>
      </c>
      <c r="I5" s="113"/>
      <c r="J5" s="113"/>
    </row>
    <row r="6" spans="1:10" x14ac:dyDescent="0.3">
      <c r="A6" s="56" t="s">
        <v>70</v>
      </c>
      <c r="B6" s="58">
        <v>0</v>
      </c>
      <c r="C6" s="58">
        <v>6000</v>
      </c>
      <c r="D6" s="58">
        <v>0</v>
      </c>
      <c r="E6" s="58">
        <v>0</v>
      </c>
      <c r="F6" s="58">
        <v>0</v>
      </c>
      <c r="G6" s="58">
        <v>0</v>
      </c>
      <c r="H6" s="192">
        <f t="shared" ref="H6:H8" si="0">C6+E6+G6</f>
        <v>6000</v>
      </c>
      <c r="I6" s="113"/>
      <c r="J6" s="113"/>
    </row>
    <row r="7" spans="1:10" x14ac:dyDescent="0.3">
      <c r="A7" s="24" t="s">
        <v>58</v>
      </c>
      <c r="B7" s="58">
        <v>0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192">
        <f>C7+E8+G7</f>
        <v>0</v>
      </c>
      <c r="I7" s="113"/>
      <c r="J7" s="113"/>
    </row>
    <row r="8" spans="1:10" x14ac:dyDescent="0.3">
      <c r="A8" s="24" t="s">
        <v>59</v>
      </c>
      <c r="B8" s="59">
        <v>0</v>
      </c>
      <c r="C8" s="60">
        <v>0</v>
      </c>
      <c r="D8" s="58">
        <v>0</v>
      </c>
      <c r="E8" s="58">
        <v>0</v>
      </c>
      <c r="F8" s="58">
        <v>0</v>
      </c>
      <c r="G8" s="58">
        <v>0</v>
      </c>
      <c r="H8" s="192">
        <f>C8+E8+G8</f>
        <v>0</v>
      </c>
      <c r="I8" s="113"/>
      <c r="J8" s="113"/>
    </row>
    <row r="9" spans="1:10" x14ac:dyDescent="0.3">
      <c r="A9" s="25"/>
      <c r="B9" s="58">
        <v>0</v>
      </c>
      <c r="C9" s="61">
        <f>SUM(C5:C8)</f>
        <v>6250</v>
      </c>
      <c r="D9" s="61"/>
      <c r="E9" s="61">
        <f>SUM(E5:E8)</f>
        <v>0</v>
      </c>
      <c r="F9" s="61"/>
      <c r="G9" s="61">
        <f t="shared" ref="E9:G9" si="1">SUM(G5:G8)</f>
        <v>0</v>
      </c>
      <c r="H9" s="193">
        <f>SUM(C9:G9)</f>
        <v>6250</v>
      </c>
      <c r="I9" s="113"/>
      <c r="J9" s="113"/>
    </row>
    <row r="10" spans="1:10" x14ac:dyDescent="0.3">
      <c r="A10" s="42" t="s">
        <v>68</v>
      </c>
      <c r="B10" s="58"/>
      <c r="C10" s="54"/>
      <c r="D10" s="54"/>
      <c r="E10" s="54"/>
      <c r="F10" s="54"/>
      <c r="G10" s="54"/>
      <c r="H10" s="194"/>
      <c r="I10" s="113"/>
      <c r="J10" s="113"/>
    </row>
    <row r="11" spans="1:10" ht="19.95" customHeight="1" x14ac:dyDescent="0.3">
      <c r="A11" s="64" t="s">
        <v>85</v>
      </c>
      <c r="B11" s="63">
        <v>0</v>
      </c>
      <c r="C11" s="62">
        <v>0</v>
      </c>
      <c r="D11" s="63">
        <v>500</v>
      </c>
      <c r="E11" s="62">
        <v>0</v>
      </c>
      <c r="F11" s="63">
        <v>500</v>
      </c>
      <c r="G11" s="63">
        <v>0</v>
      </c>
      <c r="H11" s="192">
        <f>C11+E11+G11</f>
        <v>0</v>
      </c>
      <c r="I11" s="113"/>
      <c r="J11" s="113"/>
    </row>
    <row r="12" spans="1:10" ht="19.95" customHeight="1" x14ac:dyDescent="0.3">
      <c r="A12" s="64" t="s">
        <v>71</v>
      </c>
      <c r="B12" s="63">
        <v>4950</v>
      </c>
      <c r="C12" s="63">
        <v>0</v>
      </c>
      <c r="D12" s="63">
        <v>10000</v>
      </c>
      <c r="E12" s="159">
        <v>0</v>
      </c>
      <c r="F12" s="63">
        <v>10000</v>
      </c>
      <c r="G12" s="63">
        <v>0</v>
      </c>
      <c r="H12" s="192">
        <f t="shared" ref="H12:H18" si="2">C12+E12+G12</f>
        <v>0</v>
      </c>
      <c r="I12" s="113"/>
      <c r="J12" s="113"/>
    </row>
    <row r="13" spans="1:10" ht="19.95" customHeight="1" x14ac:dyDescent="0.3">
      <c r="A13" s="43" t="s">
        <v>60</v>
      </c>
      <c r="B13" s="63">
        <v>10000</v>
      </c>
      <c r="C13" s="63">
        <v>0</v>
      </c>
      <c r="D13" s="63">
        <v>10000</v>
      </c>
      <c r="E13" s="159">
        <v>0</v>
      </c>
      <c r="F13" s="63">
        <v>10000</v>
      </c>
      <c r="G13" s="63">
        <v>0</v>
      </c>
      <c r="H13" s="192">
        <f t="shared" si="2"/>
        <v>0</v>
      </c>
      <c r="I13" s="113"/>
      <c r="J13" s="113"/>
    </row>
    <row r="14" spans="1:10" ht="19.95" customHeight="1" x14ac:dyDescent="0.3">
      <c r="A14" s="64" t="s">
        <v>86</v>
      </c>
      <c r="B14" s="63">
        <v>2500</v>
      </c>
      <c r="C14" s="63">
        <v>0</v>
      </c>
      <c r="D14" s="63">
        <v>2500</v>
      </c>
      <c r="E14" s="159">
        <v>0</v>
      </c>
      <c r="F14" s="63">
        <v>5000</v>
      </c>
      <c r="G14" s="63">
        <v>0</v>
      </c>
      <c r="H14" s="192">
        <f t="shared" si="2"/>
        <v>0</v>
      </c>
      <c r="I14" s="113"/>
      <c r="J14" s="113"/>
    </row>
    <row r="15" spans="1:10" ht="19.95" customHeight="1" x14ac:dyDescent="0.3">
      <c r="A15" s="64" t="s">
        <v>73</v>
      </c>
      <c r="B15" s="63">
        <v>10000</v>
      </c>
      <c r="C15" s="63">
        <v>0</v>
      </c>
      <c r="D15" s="63">
        <v>10000</v>
      </c>
      <c r="E15" s="159">
        <v>0</v>
      </c>
      <c r="F15" s="63">
        <v>10000</v>
      </c>
      <c r="G15" s="63">
        <v>0</v>
      </c>
      <c r="H15" s="192">
        <f t="shared" si="2"/>
        <v>0</v>
      </c>
      <c r="I15" s="48"/>
      <c r="J15" s="48"/>
    </row>
    <row r="16" spans="1:10" ht="19.95" customHeight="1" x14ac:dyDescent="0.3">
      <c r="A16" s="43" t="s">
        <v>74</v>
      </c>
      <c r="B16" s="63">
        <v>2500</v>
      </c>
      <c r="C16" s="63">
        <v>0</v>
      </c>
      <c r="D16" s="63">
        <v>5000</v>
      </c>
      <c r="E16" s="159">
        <v>0</v>
      </c>
      <c r="F16" s="63">
        <v>7500</v>
      </c>
      <c r="G16" s="63">
        <v>0</v>
      </c>
      <c r="H16" s="192">
        <f t="shared" si="2"/>
        <v>0</v>
      </c>
      <c r="I16" s="113"/>
      <c r="J16" s="113"/>
    </row>
    <row r="17" spans="1:12" ht="19.95" customHeight="1" x14ac:dyDescent="0.3">
      <c r="A17" s="64" t="s">
        <v>83</v>
      </c>
      <c r="B17" s="63">
        <v>10000</v>
      </c>
      <c r="C17" s="63">
        <v>0</v>
      </c>
      <c r="D17" s="63">
        <v>15000</v>
      </c>
      <c r="E17" s="159">
        <v>0</v>
      </c>
      <c r="F17" s="63">
        <v>20000</v>
      </c>
      <c r="G17" s="63">
        <v>0</v>
      </c>
      <c r="H17" s="192">
        <f t="shared" si="2"/>
        <v>0</v>
      </c>
      <c r="I17" s="48"/>
      <c r="J17" s="48"/>
    </row>
    <row r="18" spans="1:12" ht="19.95" customHeight="1" x14ac:dyDescent="0.3">
      <c r="A18" s="64" t="s">
        <v>72</v>
      </c>
      <c r="B18" s="166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192">
        <f t="shared" si="2"/>
        <v>0</v>
      </c>
      <c r="I18" s="113"/>
      <c r="J18" s="113"/>
    </row>
    <row r="19" spans="1:12" ht="19.95" customHeight="1" x14ac:dyDescent="0.3">
      <c r="A19" s="26"/>
      <c r="B19" s="167">
        <f>SUM(B11:B18)</f>
        <v>39950</v>
      </c>
      <c r="C19" s="168">
        <f t="shared" ref="C19:F19" si="3">SUM(C11:C18)</f>
        <v>0</v>
      </c>
      <c r="D19" s="168">
        <f t="shared" si="3"/>
        <v>53000</v>
      </c>
      <c r="E19" s="168">
        <f t="shared" si="3"/>
        <v>0</v>
      </c>
      <c r="F19" s="168">
        <f t="shared" si="3"/>
        <v>63000</v>
      </c>
      <c r="G19" s="168">
        <f>SUM(G11:G18)</f>
        <v>0</v>
      </c>
      <c r="H19" s="195">
        <f>SUM(H11:H18)</f>
        <v>0</v>
      </c>
      <c r="I19" s="108"/>
      <c r="J19" s="108"/>
    </row>
    <row r="20" spans="1:12" ht="19.95" customHeight="1" x14ac:dyDescent="0.3">
      <c r="A20" s="171"/>
      <c r="B20" s="172"/>
      <c r="C20" s="172"/>
      <c r="D20" s="172"/>
      <c r="E20" s="172"/>
      <c r="F20" s="172"/>
      <c r="G20" s="172"/>
      <c r="H20" s="173"/>
      <c r="I20" s="52"/>
      <c r="J20" s="52"/>
    </row>
    <row r="21" spans="1:12" ht="19.95" customHeight="1" x14ac:dyDescent="0.3">
      <c r="A21" s="171"/>
      <c r="B21" s="176"/>
      <c r="C21" s="174" t="s">
        <v>52</v>
      </c>
      <c r="D21" s="174"/>
      <c r="E21" s="174" t="s">
        <v>53</v>
      </c>
      <c r="F21" s="174"/>
      <c r="G21" s="174" t="s">
        <v>54</v>
      </c>
      <c r="H21" s="175" t="s">
        <v>55</v>
      </c>
      <c r="I21" s="52"/>
      <c r="J21" s="52"/>
    </row>
    <row r="22" spans="1:12" ht="19.95" customHeight="1" x14ac:dyDescent="0.3">
      <c r="A22" s="171"/>
      <c r="B22" s="172"/>
      <c r="C22" s="172"/>
      <c r="D22" s="172"/>
      <c r="E22" s="172"/>
      <c r="F22" s="172"/>
      <c r="G22" s="172"/>
      <c r="H22" s="173"/>
      <c r="I22" s="52"/>
      <c r="J22" s="52"/>
    </row>
    <row r="23" spans="1:12" ht="41.4" customHeight="1" x14ac:dyDescent="0.3">
      <c r="A23" s="169"/>
      <c r="B23" s="156"/>
      <c r="C23" s="157"/>
      <c r="D23" s="158"/>
      <c r="E23" s="157"/>
      <c r="F23" s="158"/>
      <c r="G23" s="157"/>
      <c r="H23" s="157" t="s">
        <v>87</v>
      </c>
      <c r="I23" s="108"/>
      <c r="J23" s="108"/>
    </row>
    <row r="24" spans="1:12" s="44" customFormat="1" ht="19.95" customHeight="1" x14ac:dyDescent="0.3">
      <c r="A24" s="177" t="s">
        <v>56</v>
      </c>
      <c r="B24" s="178">
        <f>-C3*1000</f>
        <v>-43300</v>
      </c>
      <c r="C24" s="57"/>
      <c r="D24" s="57">
        <f>-E3*1000</f>
        <v>-54600</v>
      </c>
      <c r="E24" s="57"/>
      <c r="F24" s="57">
        <f>-G3*1000</f>
        <v>-71150</v>
      </c>
      <c r="G24" s="57"/>
      <c r="H24" s="179">
        <f>B24+D24+F24</f>
        <v>-169050</v>
      </c>
      <c r="I24" s="153"/>
      <c r="J24" s="153"/>
    </row>
    <row r="25" spans="1:12" s="44" customFormat="1" ht="19.95" customHeight="1" x14ac:dyDescent="0.3">
      <c r="A25" s="177" t="s">
        <v>61</v>
      </c>
      <c r="B25" s="180">
        <f>C9</f>
        <v>6250</v>
      </c>
      <c r="C25" s="181"/>
      <c r="D25" s="181">
        <f>E19</f>
        <v>0</v>
      </c>
      <c r="E25" s="181"/>
      <c r="F25" s="181">
        <f>G19</f>
        <v>0</v>
      </c>
      <c r="G25" s="181"/>
      <c r="H25" s="179">
        <f t="shared" ref="H25:H26" si="4">B25+D25+F25</f>
        <v>6250</v>
      </c>
      <c r="I25" s="153"/>
      <c r="J25" s="153"/>
    </row>
    <row r="26" spans="1:12" s="44" customFormat="1" ht="19.95" customHeight="1" x14ac:dyDescent="0.3">
      <c r="A26" s="182" t="s">
        <v>62</v>
      </c>
      <c r="B26" s="183">
        <f>B19</f>
        <v>39950</v>
      </c>
      <c r="C26" s="184"/>
      <c r="D26" s="184">
        <f>D19</f>
        <v>53000</v>
      </c>
      <c r="E26" s="184"/>
      <c r="F26" s="184">
        <f>F19</f>
        <v>63000</v>
      </c>
      <c r="G26" s="184"/>
      <c r="H26" s="186">
        <f t="shared" si="4"/>
        <v>155950</v>
      </c>
      <c r="I26" s="153"/>
      <c r="J26" s="153"/>
      <c r="L26" s="185">
        <f>G19</f>
        <v>0</v>
      </c>
    </row>
    <row r="27" spans="1:12" ht="19.95" customHeight="1" x14ac:dyDescent="0.3">
      <c r="A27" s="27" t="s">
        <v>63</v>
      </c>
      <c r="B27" s="170"/>
      <c r="C27" s="60">
        <f>B24+B25+B26</f>
        <v>2900</v>
      </c>
      <c r="D27" s="60"/>
      <c r="E27" s="60">
        <f>D24+D25+D26</f>
        <v>-1600</v>
      </c>
      <c r="F27" s="60"/>
      <c r="G27" s="60">
        <f>F24+F25+F26</f>
        <v>-8150</v>
      </c>
      <c r="H27" s="187">
        <f>SUM(H24:H26)</f>
        <v>-6850</v>
      </c>
      <c r="I27" s="113"/>
      <c r="J27" s="113"/>
    </row>
    <row r="28" spans="1:12" x14ac:dyDescent="0.3">
      <c r="A28" s="28"/>
      <c r="B28" s="28"/>
      <c r="C28" s="29"/>
      <c r="D28" s="29"/>
      <c r="E28" s="29"/>
      <c r="F28" s="29"/>
      <c r="G28" s="29"/>
      <c r="H28" s="29"/>
      <c r="I28" s="5"/>
      <c r="J28" s="5"/>
    </row>
    <row r="29" spans="1:12" ht="14.4" customHeight="1" x14ac:dyDescent="0.3">
      <c r="A29" s="152"/>
      <c r="B29" s="152"/>
      <c r="C29" s="152"/>
      <c r="D29" s="152"/>
      <c r="E29" s="152"/>
      <c r="F29" s="152"/>
      <c r="G29" s="152"/>
      <c r="H29" s="152"/>
      <c r="I29" s="152"/>
      <c r="J29" s="152"/>
    </row>
    <row r="30" spans="1:12" x14ac:dyDescent="0.3">
      <c r="A30" s="152"/>
      <c r="B30" s="152"/>
      <c r="C30" s="152"/>
      <c r="D30" s="152"/>
      <c r="E30" s="152"/>
      <c r="F30" s="152"/>
      <c r="G30" s="152"/>
      <c r="H30" s="152"/>
      <c r="I30" s="152"/>
      <c r="J30" s="152"/>
    </row>
    <row r="31" spans="1:12" x14ac:dyDescent="0.3">
      <c r="A31" s="152"/>
      <c r="B31" s="152"/>
      <c r="C31" s="152"/>
      <c r="D31" s="152"/>
      <c r="E31" s="152"/>
      <c r="F31" s="152"/>
      <c r="G31" s="152"/>
      <c r="H31" s="152"/>
      <c r="I31" s="152"/>
      <c r="J31" s="152"/>
    </row>
    <row r="32" spans="1:12" x14ac:dyDescent="0.3">
      <c r="A32" s="152"/>
      <c r="B32" s="152"/>
      <c r="C32" s="152"/>
      <c r="D32" s="152"/>
      <c r="E32" s="152"/>
      <c r="F32" s="152"/>
      <c r="G32" s="152"/>
      <c r="H32" s="152"/>
      <c r="I32" s="152"/>
      <c r="J32" s="152"/>
    </row>
    <row r="33" spans="1:10" x14ac:dyDescent="0.3">
      <c r="A33" s="152"/>
      <c r="B33" s="152"/>
      <c r="C33" s="152"/>
      <c r="D33" s="152"/>
      <c r="E33" s="152"/>
      <c r="F33" s="152"/>
      <c r="G33" s="152"/>
      <c r="H33" s="152"/>
      <c r="I33" s="152"/>
      <c r="J33" s="152"/>
    </row>
    <row r="34" spans="1:10" x14ac:dyDescent="0.3">
      <c r="A34" s="152"/>
      <c r="B34" s="152"/>
      <c r="C34" s="152"/>
      <c r="D34" s="152"/>
      <c r="E34" s="152"/>
      <c r="F34" s="152"/>
      <c r="G34" s="152"/>
      <c r="H34" s="152"/>
      <c r="I34" s="152"/>
      <c r="J34" s="152"/>
    </row>
  </sheetData>
  <mergeCells count="28">
    <mergeCell ref="I3:J3"/>
    <mergeCell ref="A1:J1"/>
    <mergeCell ref="I2:J2"/>
    <mergeCell ref="I8:J8"/>
    <mergeCell ref="I7:J7"/>
    <mergeCell ref="I6:J6"/>
    <mergeCell ref="I5:J5"/>
    <mergeCell ref="I4:J4"/>
    <mergeCell ref="I13:J13"/>
    <mergeCell ref="I12:J12"/>
    <mergeCell ref="I11:J11"/>
    <mergeCell ref="I10:J10"/>
    <mergeCell ref="I9:J9"/>
    <mergeCell ref="I23:J23"/>
    <mergeCell ref="I19:J19"/>
    <mergeCell ref="I18:J18"/>
    <mergeCell ref="I16:J16"/>
    <mergeCell ref="I14:J14"/>
    <mergeCell ref="A29:J29"/>
    <mergeCell ref="I27:J27"/>
    <mergeCell ref="I26:J26"/>
    <mergeCell ref="I25:J25"/>
    <mergeCell ref="I24:J24"/>
    <mergeCell ref="A30:J30"/>
    <mergeCell ref="A31:J31"/>
    <mergeCell ref="A32:J32"/>
    <mergeCell ref="A33:J33"/>
    <mergeCell ref="A34:J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Inv Begr</vt:lpstr>
      <vt:lpstr>Begr 3 jr</vt:lpstr>
      <vt:lpstr>Dekkingsplan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Brookhuis</dc:creator>
  <cp:lastModifiedBy>Ben Brookhuis</cp:lastModifiedBy>
  <dcterms:created xsi:type="dcterms:W3CDTF">2025-08-02T13:03:30Z</dcterms:created>
  <dcterms:modified xsi:type="dcterms:W3CDTF">2025-09-11T13:08:33Z</dcterms:modified>
</cp:coreProperties>
</file>